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20.20.13\data\01文書\Ｃ財務\02決算\財政状況資料集\R6\"/>
    </mc:Choice>
  </mc:AlternateContent>
  <xr:revisionPtr revIDLastSave="0" documentId="8_{DB9B4B24-2472-4747-897E-42A1B31F5C35}"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s="1"/>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<sst xmlns="http://schemas.openxmlformats.org/spreadsheetml/2006/main" count="1129" uniqueCount="563">
  <si>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</si>
  <si>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</si>
  <si>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</si>
  <si>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</si>
  <si>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</si>
  <si>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</si>
  <si>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</si>
  <si>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</si>
  <si>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</si>
  <si>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</si>
  <si>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</si>
  <si>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</si>
  <si>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</si>
  <si>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</si>
  <si>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</si>
  <si>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</si>
  <si>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</si>
  <si>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</si>
  <si>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</si>
  <si>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</si>
  <si>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</si>
  <si>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</si>
  <si>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</si>
  <si>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</si>
  <si>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</si>
  <si>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</si>
  <si>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</si>
  <si>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</si>
  <si>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</si>
  <si>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</si>
  <si>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</si>
  <si>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</si>
  <si>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</si>
  <si>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</si>
  <si>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</si>
  <si>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</si>
  <si>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</si>
  <si>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</si>
  <si>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</si>
  <si>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</si>
  <si>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</si>
  <si>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</si>
  <si>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</si>
  <si>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</si>
  <si>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</si>
  <si>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</si>
  <si>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</si>
  <si>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</si>
  <si>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</si>
  <si>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</si>
  <si>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</si>
  <si>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</si>
  <si>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</si>
  <si>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</si>
  <si>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</si>
  <si>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</si>
  <si>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</si>
  <si>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</si>
  <si>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</si>
  <si>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</si>
  <si>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</si>
  <si>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</si>
  <si>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</si>
  <si>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</si>
  <si>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</si>
  <si>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</si>
  <si>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</si>
  <si>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</si>
  <si>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</si>
  <si>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</si>
  <si>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</si>
  <si>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</si>
  <si>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</si>
  <si>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</si>
  <si>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</si>
  <si>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</si>
  <si>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</si>
  <si>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</si>
  <si>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</si>
  <si>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</si>
  <si>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</si>
  <si>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</si>
  <si>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</si>
  <si>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</si>
  <si>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</si>
  <si>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</si>
  <si>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</si>
  <si>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</si>
  <si>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</si>
  <si>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</si>
  <si>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</si>
  <si>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</si>
  <si>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</si>
  <si>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</si>
  <si>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</si>
  <si>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</si>
  <si>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</si>
  <si>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</si>
  <si>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</si>
  <si>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</si>
  <si>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</si>
  <si>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</si>
  <si>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</si>
  <si>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</si>
  <si>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</si>
  <si>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</si>
  <si>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</si>
  <si>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</si>
  <si>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</si>
  <si>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</si>
  <si>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</si>
  <si>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</si>
  <si>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</si>
  <si>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</si>
  <si>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</si>
  <si>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</si>
  <si>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</si>
  <si>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</si>
  <si>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</si>
  <si>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</si>
  <si>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</si>
  <si>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</si>
  <si>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</si>
  <si>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</si>
  <si>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</si>
  <si>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</si>
  <si>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</si>
  <si>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</si>
  <si>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</si>
  <si>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</si>
  <si>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</si>
  <si>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</si>
  <si>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</si>
  <si>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</si>
  <si>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</si>
  <si>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</si>
  <si>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</si>
  <si>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</si>
  <si>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</si>
  <si>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</si>
  <si>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</si>
  <si>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</si>
  <si>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</si>
  <si>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</si>
  <si>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</si>
  <si>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</si>
  <si>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</si>
  <si>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</si>
  <si>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</si>
  <si>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</si>
  <si>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</si>
  <si>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</si>
  <si>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</si>
  <si>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</si>
  <si>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</si>
  <si>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</si>
  <si>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</si>
  <si>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</si>
  <si>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</si>
  <si>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</si>
  <si>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</si>
  <si>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</si>
  <si>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</si>
  <si>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</si>
  <si>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</si>
  <si>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</si>
  <si>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</si>
  <si>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</si>
  <si>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</si>
  <si>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</si>
  <si>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</si>
  <si>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</si>
  <si>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</si>
  <si>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</si>
  <si>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</si>
  <si>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</si>
  <si>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</si>
  <si>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</si>
  <si>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</si>
  <si>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</si>
  <si>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</si>
  <si>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</si>
  <si>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</si>
  <si>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</si>
  <si>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</si>
  <si>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</si>
  <si>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</si>
  <si>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</si>
  <si>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</si>
  <si>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</si>
  <si>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</si>
  <si>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</si>
  <si>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</si>
  <si>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</si>
  <si>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</si>
  <si>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</si>
  <si>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</si>
  <si>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</si>
  <si>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</si>
  <si>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</si>
  <si>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</si>
  <si>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</si>
  <si>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</si>
  <si>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福島県湯川村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</si>
  <si>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</si>
  <si>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</si>
  <si>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</si>
  <si>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</si>
  <si>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</si>
  <si>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</si>
  <si>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</si>
  <si>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</si>
  <si>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</si>
  <si>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</si>
  <si>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</si>
  <si>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</si>
  <si>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</si>
  <si>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</si>
  <si>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</si>
  <si>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</si>
  <si>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</si>
  <si>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</si>
  <si>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</si>
  <si>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</si>
  <si>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</si>
  <si>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</si>
  <si>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</si>
  <si>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</si>
  <si>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</si>
  <si>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</si>
  <si>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</si>
  <si>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</si>
  <si>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</si>
  <si>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</si>
  <si>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</si>
  <si>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</si>
  <si>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</si>
  <si>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</si>
  <si>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</si>
  <si>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</si>
  <si>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</si>
  <si>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</si>
  <si>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</si>
  <si>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</si>
  <si>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</si>
  <si>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</si>
  <si>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</si>
  <si>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</si>
  <si>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</si>
  <si>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</si>
  <si>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</si>
  <si>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</si>
  <si>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</si>
  <si>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</si>
  <si>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</si>
  <si>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</si>
  <si>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</si>
  <si>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</si>
  <si>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</si>
  <si>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</si>
  <si>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</si>
  <si>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</si>
  <si>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</si>
  <si>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</si>
  <si>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</si>
  <si>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</si>
  <si>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</si>
  <si>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</si>
  <si>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</si>
  <si>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</si>
  <si>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</si>
  <si>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</si>
  <si>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</si>
  <si>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</si>
  <si>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</si>
  <si>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</si>
  <si>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</si>
  <si>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</si>
  <si>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</si>
  <si>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</si>
  <si>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</si>
  <si>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</si>
  <si>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</si>
  <si>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</si>
  <si>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</si>
  <si>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</si>
  <si>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</si>
  <si>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</si>
  <si>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</si>
  <si>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</si>
  <si>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</si>
  <si>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</si>
  <si>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</si>
  <si>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</si>
  <si>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</si>
  <si>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</si>
  <si>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</si>
  <si>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</si>
  <si>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</si>
  <si>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</si>
  <si>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</si>
  <si>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</si>
  <si>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</si>
  <si>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</si>
  <si>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</si>
  <si>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</si>
  <si>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</si>
  <si>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</si>
  <si>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</si>
  <si>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</si>
  <si>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</si>
  <si>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</si>
  <si>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</si>
  <si>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</si>
  <si>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</si>
  <si>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</si>
  <si>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</si>
  <si>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</si>
  <si>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</si>
  <si>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</si>
  <si>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</si>
  <si>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</si>
  <si>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</si>
  <si>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</si>
  <si>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</si>
  <si>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</si>
  <si>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</si>
  <si>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</si>
  <si>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</si>
  <si>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</si>
  <si>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</si>
  <si>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</si>
  <si>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</si>
  <si>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</si>
  <si>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</si>
  <si>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</si>
  <si>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</si>
  <si>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</si>
  <si>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</si>
  <si>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</si>
  <si>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</si>
  <si>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</si>
  <si>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</si>
  <si>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</si>
  <si>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</si>
  <si>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</si>
  <si>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</si>
  <si>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</si>
  <si>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</si>
  <si>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</si>
  <si>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</si>
  <si>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</si>
  <si>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</si>
  <si>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</si>
  <si>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福島県湯川村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</si>
  <si>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</si>
  <si>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</si>
  <si>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</si>
  <si>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</si>
  <si>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</si>
  <si>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</si>
  <si>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</si>
  <si>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</si>
  <si>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</si>
  <si>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</si>
  <si>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</si>
  <si>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</si>
  <si>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</si>
  <si>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</si>
  <si>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</si>
  <si>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</si>
  <si>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</si>
  <si>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</si>
  <si>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</si>
  <si>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</si>
  <si>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</si>
  <si>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</si>
  <si>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</si>
  <si>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</si>
  <si>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</si>
  <si>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</si>
  <si>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</si>
  <si>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</si>
  <si>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</si>
  <si>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</si>
  <si>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</si>
  <si>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</si>
  <si>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</si>
  <si>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</si>
  <si>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</si>
  <si>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</si>
  <si>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</si>
  <si>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湯川村下水道事業会計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</si>
  <si>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</si>
  <si>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</si>
  <si>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</si>
  <si>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</si>
  <si>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</si>
  <si>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</si>
  <si>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</si>
  <si>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</si>
  <si>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</si>
  <si>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</si>
  <si>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</si>
  <si>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</si>
  <si>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</si>
  <si>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</si>
  <si>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</si>
  <si>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</si>
  <si>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</si>
  <si>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</si>
  <si>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</si>
  <si>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</si>
  <si>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</si>
  <si>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</si>
  <si>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</si>
  <si>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</si>
  <si>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</si>
  <si>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</si>
  <si>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</si>
  <si>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</si>
  <si>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</si>
  <si>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</si>
  <si>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</si>
  <si>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</si>
  <si>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</si>
  <si>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</si>
  <si>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</si>
  <si>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</si>
  <si>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</si>
  <si>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</si>
  <si>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</si>
  <si>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</si>
  <si>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</si>
  <si>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</si>
  <si>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</si>
  <si>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</si>
  <si>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</si>
  <si>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</si>
  <si>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</si>
  <si>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</si>
  <si>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</si>
  <si>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</si>
  <si>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</si>
  <si>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</si>
  <si>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</si>
  <si>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</si>
  <si>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</si>
  <si>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</si>
  <si>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</si>
  <si>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</si>
  <si>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</si>
  <si>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</si>
  <si>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</si>
  <si>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</si>
  <si>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</si>
  <si>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</si>
  <si>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</si>
  <si>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</si>
  <si>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</si>
  <si>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</si>
  <si>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</si>
  <si>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</si>
  <si>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</si>
  <si>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</si>
  <si>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</si>
  <si>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</si>
  <si>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</si>
  <si>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</si>
  <si>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</si>
  <si>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</si>
  <si>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</si>
  <si>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</si>
  <si>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</si>
  <si>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</si>
  <si>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</si>
  <si>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</si>
  <si>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</si>
  <si>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</si>
  <si>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</si>
  <si>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</si>
  <si>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</si>
  <si>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</si>
  <si>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</si>
  <si>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</si>
  <si>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</si>
  <si>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</si>
  <si>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</si>
  <si>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</si>
  <si>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</si>
  <si>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</si>
  <si>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</si>
  <si>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</si>
  <si>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</si>
  <si>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</si>
  <si>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</si>
  <si>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</si>
  <si>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</si>
  <si>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</si>
  <si>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</si>
  <si>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</si>
  <si>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</si>
  <si>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</si>
  <si>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</si>
  <si>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</si>
  <si>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</si>
  <si>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</si>
  <si>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</si>
  <si>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</si>
  <si>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</si>
  <si>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</si>
  <si>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</si>
  <si>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</si>
  <si>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</si>
  <si>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</si>
  <si>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</si>
  <si>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</si>
  <si>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</si>
  <si>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</si>
  <si>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</si>
  <si>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</si>
  <si>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</si>
  <si>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</si>
  <si>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</si>
  <si>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</si>
  <si>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</si>
  <si>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</si>
  <si>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</si>
  <si>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</si>
  <si>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1.53</t>
  </si>
  <si>
    <t>▲ 0.09</t>
  </si>
  <si>
    <t>▲ 4.85</t>
  </si>
  <si>
    <t>▲ 6.67</t>
  </si>
  <si>
    <t>一般会計</t>
  </si>
  <si>
    <t>介護保険特別会計</t>
  </si>
  <si>
    <t>湯川村下水道事業会計</t>
  </si>
  <si>
    <t>国民健康保険特別会計</t>
  </si>
  <si>
    <t>後期高齢者医療特別会計</t>
  </si>
  <si>
    <t>墓地事業特別会計</t>
  </si>
  <si>
    <t>その他会計（赤字）</t>
  </si>
  <si>
    <t>その他会計（黒字）</t>
  </si>
  <si>
    <t>R02</t>
    <phoneticPr fontId="5"/>
  </si>
  <si>
    <t>R03</t>
    <phoneticPr fontId="5"/>
  </si>
  <si>
    <t>R04</t>
    <phoneticPr fontId="5"/>
  </si>
  <si>
    <t>R05</t>
    <phoneticPr fontId="5"/>
  </si>
  <si>
    <t>R06</t>
    <phoneticPr fontId="5"/>
  </si>
  <si>
    <t>磐梯町外一市二町一ヶ村組合</t>
    <rPh sb="0" eb="4">
      <t>バンダイマチホカ</t>
    </rPh>
    <rPh sb="4" eb="6">
      <t>イッシ</t>
    </rPh>
    <rPh sb="6" eb="8">
      <t>ニチョウ</t>
    </rPh>
    <rPh sb="8" eb="11">
      <t>イチカソン</t>
    </rPh>
    <rPh sb="11" eb="13">
      <t>クミアイ</t>
    </rPh>
    <phoneticPr fontId="2"/>
  </si>
  <si>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</si>
  <si>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</si>
  <si>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2"/>
  </si>
  <si>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2"/>
  </si>
  <si>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</si>
  <si>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2"/>
  </si>
  <si>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2"/>
  </si>
  <si>
    <t>会津若松地方広域市町村圏整備組合一般会計</t>
    <phoneticPr fontId="2"/>
  </si>
  <si>
    <t>会津若松地方広域市町村圏整備組合水道用水供給事業会計</t>
    <rPh sb="16" eb="20">
      <t>スイドウヨウスイ</t>
    </rPh>
    <rPh sb="20" eb="24">
      <t>キョウキュウジギョウ</t>
    </rPh>
    <phoneticPr fontId="2"/>
  </si>
  <si>
    <t>株式会社　湯川会津坂下</t>
    <rPh sb="0" eb="4">
      <t>カブシキガイシャ</t>
    </rPh>
    <rPh sb="5" eb="7">
      <t>ユガワ</t>
    </rPh>
    <rPh sb="7" eb="9">
      <t>アイヅ</t>
    </rPh>
    <rPh sb="9" eb="11">
      <t>バンゲ</t>
    </rPh>
    <phoneticPr fontId="2"/>
  </si>
  <si>
    <t>株式会社　会津湯川ファーム</t>
    <rPh sb="0" eb="4">
      <t>カブシキガイシャ</t>
    </rPh>
    <rPh sb="5" eb="7">
      <t>アイヅ</t>
    </rPh>
    <rPh sb="7" eb="9">
      <t>ユガワ</t>
    </rPh>
    <phoneticPr fontId="2"/>
  </si>
  <si>
    <t>ふるさと創生基金</t>
    <phoneticPr fontId="5"/>
  </si>
  <si>
    <t>公共施設等整備基金</t>
    <phoneticPr fontId="5"/>
  </si>
  <si>
    <t>ふるさと納税基金</t>
    <rPh sb="4" eb="6">
      <t>ノウゼイ</t>
    </rPh>
    <rPh sb="6" eb="8">
      <t>キキン</t>
    </rPh>
    <phoneticPr fontId="5"/>
  </si>
  <si>
    <t>地域福祉基金</t>
    <phoneticPr fontId="5"/>
  </si>
  <si>
    <t>地域振興開発促進基金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</si>
</sst>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extLst>
            <c:ext xmlns:c16="http://schemas.microsoft.com/office/drawing/2014/chart" uri="{C3380CC4-5D6E-409C-BE32-E72D297353CC}">
              <c16:uniqueId val="{00000000-FB3A-4FA9-9503-6FB954263A5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177100</c:v>
                </c:pt>
                <c:pt idx="1">
                  <c:v>42610</c:v>
                </c:pt>
                <c:pt idx="2">
                  <c:v>17223</c:v>
                </c:pt>
                <c:pt idx="3">
                  <c:v>6243</c:v>
                </c:pt>
                <c:pt idx="4">
                  <c:v>28151</c:v>
                </c:pt>
              </c:numCache>
            </c:numRef>
          </c:val>
          <c:smooth val="0"/>
          <c:extLst>
            <c:ext xmlns:c16="http://schemas.microsoft.com/office/drawing/2014/chart" uri="{C3380CC4-5D6E-409C-BE32-E72D297353CC}">
              <c16:uniqueId val="{00000001-FB3A-4FA9-9503-6FB954263A5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6.26</c:v>
                </c:pt>
                <c:pt idx="1">
                  <c:v>5.56</c:v>
                </c:pt>
                <c:pt idx="2">
                  <c:v>5.05</c:v>
                </c:pt>
                <c:pt idx="3">
                  <c:v>4.3</c:v>
                </c:pt>
                <c:pt idx="4">
                  <c:v>4.95</c:v>
                </c:pt>
              </c:numCache>
            </c:numRef>
          </c:val>
          <c:extLst>
            <c:ext xmlns:c16="http://schemas.microsoft.com/office/drawing/2014/chart" uri="{C3380CC4-5D6E-409C-BE32-E72D297353CC}">
              <c16:uniqueId val="{00000000-3741-4111-A902-169C58A090F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44.85</c:v>
                </c:pt>
                <c:pt idx="1">
                  <c:v>43.99</c:v>
                </c:pt>
                <c:pt idx="2">
                  <c:v>44.59</c:v>
                </c:pt>
                <c:pt idx="3">
                  <c:v>39.49</c:v>
                </c:pt>
                <c:pt idx="4">
                  <c:v>31.1</c:v>
                </c:pt>
              </c:numCache>
            </c:numRef>
          </c:val>
          <c:extLst>
            <c:ext xmlns:c16="http://schemas.microsoft.com/office/drawing/2014/chart" uri="{C3380CC4-5D6E-409C-BE32-E72D297353CC}">
              <c16:uniqueId val="{00000001-3741-4111-A902-169C58A090F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-1.53</c:v>
                </c:pt>
                <c:pt idx="1">
                  <c:v>2.69</c:v>
                </c:pt>
                <c:pt idx="2">
                  <c:v>-0.09</c:v>
                </c:pt>
                <c:pt idx="3">
                  <c:v>-4.8499999999999996</c:v>
                </c:pt>
                <c:pt idx="4">
                  <c:v>-6.67</c:v>
                </c:pt>
              </c:numCache>
            </c:numRef>
          </c:val>
          <c:smooth val="0"/>
          <c:extLst>
            <c:ext xmlns:c16="http://schemas.microsoft.com/office/drawing/2014/chart" uri="{C3380CC4-5D6E-409C-BE32-E72D297353CC}">
              <c16:uniqueId val="{00000002-3741-4111-A902-169C58A090F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0.26</c:v>
                </c:pt>
                <c:pt idx="2">
                  <c:v>#N/A</c:v>
                </c:pt>
                <c:pt idx="3">
                  <c:v>0.32</c:v>
                </c:pt>
                <c:pt idx="4">
                  <c:v>#N/A</c:v>
                </c:pt>
                <c:pt idx="5">
                  <c:v>0.38</c:v>
                </c:pt>
                <c:pt idx="6">
                  <c:v>#N/A</c:v>
                </c:pt>
                <c:pt idx="7">
                  <c:v>2.4300000000000002</c:v>
                </c:pt>
                <c:pt idx="8">
                  <c:v>0</c:v>
                </c:pt>
                <c:pt idx="9">
                  <c:v>0</c:v>
                </c:pt>
              </c:numCache>
            </c:numRef>
          </c:val>
          <c:extLst>
            <c:ext xmlns:c16="http://schemas.microsoft.com/office/drawing/2014/chart" uri="{C3380CC4-5D6E-409C-BE32-E72D297353CC}">
              <c16:uniqueId val="{00000000-EDCC-4EF4-A891-E2CF3F2AC3E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DCC-4EF4-A891-E2CF3F2AC3E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DCC-4EF4-A891-E2CF3F2AC3E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DCC-4EF4-A891-E2CF3F2AC3E3}"/>
            </c:ext>
          </c:extLst>
        </c:ser>
        <c:ser>
          <c:idx val="4"/>
          <c:order val="4"/>
          <c:tx>
            <c:strRef>
              <c:f>データシート!$A$31</c:f>
              <c:strCache>
                <c:ptCount val="1"/>
                <c:pt idx="0">
                  <c:v>墓地事業特別会計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4-EDCC-4EF4-A891-E2CF3F2AC3E3}"/>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0.01</c:v>
                </c:pt>
                <c:pt idx="4">
                  <c:v>#N/A</c:v>
                </c:pt>
                <c:pt idx="5">
                  <c:v>0</c:v>
                </c:pt>
                <c:pt idx="6">
                  <c:v>#N/A</c:v>
                </c:pt>
                <c:pt idx="7">
                  <c:v>0</c:v>
                </c:pt>
                <c:pt idx="8">
                  <c:v>#N/A</c:v>
                </c:pt>
                <c:pt idx="9">
                  <c:v>0.01</c:v>
                </c:pt>
              </c:numCache>
            </c:numRef>
          </c:val>
          <c:extLst>
            <c:ext xmlns:c16="http://schemas.microsoft.com/office/drawing/2014/chart" uri="{C3380CC4-5D6E-409C-BE32-E72D297353CC}">
              <c16:uniqueId val="{00000005-EDCC-4EF4-A891-E2CF3F2AC3E3}"/>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0.42</c:v>
                </c:pt>
                <c:pt idx="2">
                  <c:v>#N/A</c:v>
                </c:pt>
                <c:pt idx="3">
                  <c:v>0.68</c:v>
                </c:pt>
                <c:pt idx="4">
                  <c:v>#N/A</c:v>
                </c:pt>
                <c:pt idx="5">
                  <c:v>0.5</c:v>
                </c:pt>
                <c:pt idx="6">
                  <c:v>#N/A</c:v>
                </c:pt>
                <c:pt idx="7">
                  <c:v>0.48</c:v>
                </c:pt>
                <c:pt idx="8">
                  <c:v>#N/A</c:v>
                </c:pt>
                <c:pt idx="9">
                  <c:v>0.15</c:v>
                </c:pt>
              </c:numCache>
            </c:numRef>
          </c:val>
          <c:extLst>
            <c:ext xmlns:c16="http://schemas.microsoft.com/office/drawing/2014/chart" uri="{C3380CC4-5D6E-409C-BE32-E72D297353CC}">
              <c16:uniqueId val="{00000006-EDCC-4EF4-A891-E2CF3F2AC3E3}"/>
            </c:ext>
          </c:extLst>
        </c:ser>
        <c:ser>
          <c:idx val="7"/>
          <c:order val="7"/>
          <c:tx>
            <c:strRef>
              <c:f>データシート!$A$34</c:f>
              <c:strCache>
                <c:ptCount val="1"/>
                <c:pt idx="0">
                  <c:v>湯川村下水道事業会計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0.34</c:v>
                </c:pt>
              </c:numCache>
            </c:numRef>
          </c:val>
          <c:extLst>
            <c:ext xmlns:c16="http://schemas.microsoft.com/office/drawing/2014/chart" uri="{C3380CC4-5D6E-409C-BE32-E72D297353CC}">
              <c16:uniqueId val="{00000007-EDCC-4EF4-A891-E2CF3F2AC3E3}"/>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0.37</c:v>
                </c:pt>
                <c:pt idx="2">
                  <c:v>#N/A</c:v>
                </c:pt>
                <c:pt idx="3">
                  <c:v>1.33</c:v>
                </c:pt>
                <c:pt idx="4">
                  <c:v>#N/A</c:v>
                </c:pt>
                <c:pt idx="5">
                  <c:v>2.97</c:v>
                </c:pt>
                <c:pt idx="6">
                  <c:v>#N/A</c:v>
                </c:pt>
                <c:pt idx="7">
                  <c:v>1.95</c:v>
                </c:pt>
                <c:pt idx="8">
                  <c:v>#N/A</c:v>
                </c:pt>
                <c:pt idx="9">
                  <c:v>2.12</c:v>
                </c:pt>
              </c:numCache>
            </c:numRef>
          </c:val>
          <c:extLst>
            <c:ext xmlns:c16="http://schemas.microsoft.com/office/drawing/2014/chart" uri="{C3380CC4-5D6E-409C-BE32-E72D297353CC}">
              <c16:uniqueId val="{00000008-EDCC-4EF4-A891-E2CF3F2AC3E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6.25</c:v>
                </c:pt>
                <c:pt idx="2">
                  <c:v>#N/A</c:v>
                </c:pt>
                <c:pt idx="3">
                  <c:v>5.55</c:v>
                </c:pt>
                <c:pt idx="4">
                  <c:v>#N/A</c:v>
                </c:pt>
                <c:pt idx="5">
                  <c:v>5.03</c:v>
                </c:pt>
                <c:pt idx="6">
                  <c:v>#N/A</c:v>
                </c:pt>
                <c:pt idx="7">
                  <c:v>4.29</c:v>
                </c:pt>
                <c:pt idx="8">
                  <c:v>#N/A</c:v>
                </c:pt>
                <c:pt idx="9">
                  <c:v>4.95</c:v>
                </c:pt>
              </c:numCache>
            </c:numRef>
          </c:val>
          <c:extLst>
            <c:ext xmlns:c16="http://schemas.microsoft.com/office/drawing/2014/chart" uri="{C3380CC4-5D6E-409C-BE32-E72D297353CC}">
              <c16:uniqueId val="{00000009-EDCC-4EF4-A891-E2CF3F2AC3E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268</c:v>
                </c:pt>
                <c:pt idx="5">
                  <c:v>276</c:v>
                </c:pt>
                <c:pt idx="8">
                  <c:v>294</c:v>
                </c:pt>
                <c:pt idx="11">
                  <c:v>308</c:v>
                </c:pt>
                <c:pt idx="14">
                  <c:v>316</c:v>
                </c:pt>
              </c:numCache>
            </c:numRef>
          </c:val>
          <c:extLst>
            <c:ext xmlns:c16="http://schemas.microsoft.com/office/drawing/2014/chart" uri="{C3380CC4-5D6E-409C-BE32-E72D297353CC}">
              <c16:uniqueId val="{00000000-7AEE-4E55-9C85-D6768324D4E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AEE-4E55-9C85-D6768324D4E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AEE-4E55-9C85-D6768324D4E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c:v>
                </c:pt>
                <c:pt idx="3">
                  <c:v>11</c:v>
                </c:pt>
                <c:pt idx="6">
                  <c:v>10</c:v>
                </c:pt>
                <c:pt idx="9">
                  <c:v>17</c:v>
                </c:pt>
                <c:pt idx="12">
                  <c:v>25</c:v>
                </c:pt>
              </c:numCache>
            </c:numRef>
          </c:val>
          <c:extLst>
            <c:ext xmlns:c16="http://schemas.microsoft.com/office/drawing/2014/chart" uri="{C3380CC4-5D6E-409C-BE32-E72D297353CC}">
              <c16:uniqueId val="{00000003-7AEE-4E55-9C85-D6768324D4E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105</c:v>
                </c:pt>
                <c:pt idx="3">
                  <c:v>105</c:v>
                </c:pt>
                <c:pt idx="6">
                  <c:v>105</c:v>
                </c:pt>
                <c:pt idx="9">
                  <c:v>105</c:v>
                </c:pt>
                <c:pt idx="12">
                  <c:v>49</c:v>
                </c:pt>
              </c:numCache>
            </c:numRef>
          </c:val>
          <c:extLst>
            <c:ext xmlns:c16="http://schemas.microsoft.com/office/drawing/2014/chart" uri="{C3380CC4-5D6E-409C-BE32-E72D297353CC}">
              <c16:uniqueId val="{00000004-7AEE-4E55-9C85-D6768324D4E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AEE-4E55-9C85-D6768324D4E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AEE-4E55-9C85-D6768324D4E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306</c:v>
                </c:pt>
                <c:pt idx="3">
                  <c:v>331</c:v>
                </c:pt>
                <c:pt idx="6">
                  <c:v>357</c:v>
                </c:pt>
                <c:pt idx="9">
                  <c:v>398</c:v>
                </c:pt>
                <c:pt idx="12">
                  <c:v>400</c:v>
                </c:pt>
              </c:numCache>
            </c:numRef>
          </c:val>
          <c:extLst>
            <c:ext xmlns:c16="http://schemas.microsoft.com/office/drawing/2014/chart" uri="{C3380CC4-5D6E-409C-BE32-E72D297353CC}">
              <c16:uniqueId val="{00000007-7AEE-4E55-9C85-D6768324D4E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150</c:v>
                </c:pt>
                <c:pt idx="2">
                  <c:v>#N/A</c:v>
                </c:pt>
                <c:pt idx="3">
                  <c:v>#N/A</c:v>
                </c:pt>
                <c:pt idx="4">
                  <c:v>171</c:v>
                </c:pt>
                <c:pt idx="5">
                  <c:v>#N/A</c:v>
                </c:pt>
                <c:pt idx="6">
                  <c:v>#N/A</c:v>
                </c:pt>
                <c:pt idx="7">
                  <c:v>178</c:v>
                </c:pt>
                <c:pt idx="8">
                  <c:v>#N/A</c:v>
                </c:pt>
                <c:pt idx="9">
                  <c:v>#N/A</c:v>
                </c:pt>
                <c:pt idx="10">
                  <c:v>212</c:v>
                </c:pt>
                <c:pt idx="11">
                  <c:v>#N/A</c:v>
                </c:pt>
                <c:pt idx="12">
                  <c:v>#N/A</c:v>
                </c:pt>
                <c:pt idx="13">
                  <c:v>158</c:v>
                </c:pt>
                <c:pt idx="14">
                  <c:v>#N/A</c:v>
                </c:pt>
              </c:numCache>
            </c:numRef>
          </c:val>
          <c:smooth val="0"/>
          <c:extLst>
            <c:ext xmlns:c16="http://schemas.microsoft.com/office/drawing/2014/chart" uri="{C3380CC4-5D6E-409C-BE32-E72D297353CC}">
              <c16:uniqueId val="{00000008-7AEE-4E55-9C85-D6768324D4E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2861</c:v>
                </c:pt>
                <c:pt idx="5">
                  <c:v>2749</c:v>
                </c:pt>
                <c:pt idx="8">
                  <c:v>2530</c:v>
                </c:pt>
                <c:pt idx="11">
                  <c:v>2428</c:v>
                </c:pt>
                <c:pt idx="14">
                  <c:v>2307</c:v>
                </c:pt>
              </c:numCache>
            </c:numRef>
          </c:val>
          <c:extLst>
            <c:ext xmlns:c16="http://schemas.microsoft.com/office/drawing/2014/chart" uri="{C3380CC4-5D6E-409C-BE32-E72D297353CC}">
              <c16:uniqueId val="{00000000-C826-4DA8-B4AB-A3AD3EB7E50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826-4DA8-B4AB-A3AD3EB7E50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1652</c:v>
                </c:pt>
                <c:pt idx="5">
                  <c:v>1793</c:v>
                </c:pt>
                <c:pt idx="8">
                  <c:v>1840</c:v>
                </c:pt>
                <c:pt idx="11">
                  <c:v>1776</c:v>
                </c:pt>
                <c:pt idx="14">
                  <c:v>1630</c:v>
                </c:pt>
              </c:numCache>
            </c:numRef>
          </c:val>
          <c:extLst>
            <c:ext xmlns:c16="http://schemas.microsoft.com/office/drawing/2014/chart" uri="{C3380CC4-5D6E-409C-BE32-E72D297353CC}">
              <c16:uniqueId val="{00000002-C826-4DA8-B4AB-A3AD3EB7E50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826-4DA8-B4AB-A3AD3EB7E50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826-4DA8-B4AB-A3AD3EB7E50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826-4DA8-B4AB-A3AD3EB7E50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382</c:v>
                </c:pt>
                <c:pt idx="3">
                  <c:v>347</c:v>
                </c:pt>
                <c:pt idx="6">
                  <c:v>305</c:v>
                </c:pt>
                <c:pt idx="9">
                  <c:v>328</c:v>
                </c:pt>
                <c:pt idx="12">
                  <c:v>302</c:v>
                </c:pt>
              </c:numCache>
            </c:numRef>
          </c:val>
          <c:extLst>
            <c:ext xmlns:c16="http://schemas.microsoft.com/office/drawing/2014/chart" uri="{C3380CC4-5D6E-409C-BE32-E72D297353CC}">
              <c16:uniqueId val="{00000006-C826-4DA8-B4AB-A3AD3EB7E50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c:v>
                </c:pt>
                <c:pt idx="3">
                  <c:v>10</c:v>
                </c:pt>
                <c:pt idx="6">
                  <c:v>9</c:v>
                </c:pt>
                <c:pt idx="9">
                  <c:v>16</c:v>
                </c:pt>
                <c:pt idx="12">
                  <c:v>24</c:v>
                </c:pt>
              </c:numCache>
            </c:numRef>
          </c:val>
          <c:extLst>
            <c:ext xmlns:c16="http://schemas.microsoft.com/office/drawing/2014/chart" uri="{C3380CC4-5D6E-409C-BE32-E72D297353CC}">
              <c16:uniqueId val="{00000007-C826-4DA8-B4AB-A3AD3EB7E50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920</c:v>
                </c:pt>
                <c:pt idx="3">
                  <c:v>862</c:v>
                </c:pt>
                <c:pt idx="6">
                  <c:v>785</c:v>
                </c:pt>
                <c:pt idx="9">
                  <c:v>707</c:v>
                </c:pt>
                <c:pt idx="12">
                  <c:v>616</c:v>
                </c:pt>
              </c:numCache>
            </c:numRef>
          </c:val>
          <c:extLst>
            <c:ext xmlns:c16="http://schemas.microsoft.com/office/drawing/2014/chart" uri="{C3380CC4-5D6E-409C-BE32-E72D297353CC}">
              <c16:uniqueId val="{00000008-C826-4DA8-B4AB-A3AD3EB7E50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826-4DA8-B4AB-A3AD3EB7E50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3181</c:v>
                </c:pt>
                <c:pt idx="3">
                  <c:v>3069</c:v>
                </c:pt>
                <c:pt idx="6">
                  <c:v>2794</c:v>
                </c:pt>
                <c:pt idx="9">
                  <c:v>2470</c:v>
                </c:pt>
                <c:pt idx="12">
                  <c:v>2223</c:v>
                </c:pt>
              </c:numCache>
            </c:numRef>
          </c:val>
          <c:extLst>
            <c:ext xmlns:c16="http://schemas.microsoft.com/office/drawing/2014/chart" uri="{C3380CC4-5D6E-409C-BE32-E72D297353CC}">
              <c16:uniqueId val="{0000000A-C826-4DA8-B4AB-A3AD3EB7E50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826-4DA8-B4AB-A3AD3EB7E50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820</c:v>
                </c:pt>
                <c:pt idx="1">
                  <c:v>741</c:v>
                </c:pt>
                <c:pt idx="2">
                  <c:v>598</c:v>
                </c:pt>
              </c:numCache>
            </c:numRef>
          </c:val>
          <c:extLst>
            <c:ext xmlns:c16="http://schemas.microsoft.com/office/drawing/2014/chart" uri="{C3380CC4-5D6E-409C-BE32-E72D297353CC}">
              <c16:uniqueId val="{00000000-6ECA-42F3-B55F-AF4C681AB32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40</c:v>
                </c:pt>
                <c:pt idx="1">
                  <c:v>40</c:v>
                </c:pt>
                <c:pt idx="2">
                  <c:v>48</c:v>
                </c:pt>
              </c:numCache>
            </c:numRef>
          </c:val>
          <c:extLst>
            <c:ext xmlns:c16="http://schemas.microsoft.com/office/drawing/2014/chart" uri="{C3380CC4-5D6E-409C-BE32-E72D297353CC}">
              <c16:uniqueId val="{00000001-6ECA-42F3-B55F-AF4C681AB32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980</c:v>
                </c:pt>
                <c:pt idx="1">
                  <c:v>995</c:v>
                </c:pt>
                <c:pt idx="2">
                  <c:v>984</c:v>
                </c:pt>
              </c:numCache>
            </c:numRef>
          </c:val>
          <c:extLst>
            <c:ext xmlns:c16="http://schemas.microsoft.com/office/drawing/2014/chart" uri="{C3380CC4-5D6E-409C-BE32-E72D297353CC}">
              <c16:uniqueId val="{00000002-6ECA-42F3-B55F-AF4C681AB32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・実質公債費比率の分子となる元利償還金については、平成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年度を中心とした大型プロジェクト事業に係る元金償還が平成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年度から始まったことで上昇傾向にある。また、令和２年度を中心とした２回目の大型プロジェクト事業に係る元金償還も始まり、令和６年度には４億円を超え</a:t>
          </a:r>
          <a:r>
            <a:rPr kumimoji="1" lang="ja-JP" altLang="en-US" sz="1100" b="0" i="0" baseline="0">
              <a:solidFill>
                <a:schemeClr val="dk1"/>
              </a:solidFill>
              <a:effectLst/>
              <a:latin typeface="+mn-lt"/>
              <a:ea typeface="+mn-ea"/>
              <a:cs typeface="+mn-cs"/>
            </a:rPr>
            <a:t>たものの、新規発行額が元金償還額よりも少ないことから、今後は減少する見込みである。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・同じく実質公債費比率の分子となる準元利償還金については、公営企業会計移行による新規発行債及び一部事務組合の公債費による負担金のためやや増の状態となっている。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・当村の将来負担額については、平成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年度を中心とした大型プロジェクト事業において、数年にわたり多額の地方債を借り入れ、</a:t>
          </a:r>
          <a:r>
            <a:rPr kumimoji="1" lang="ja-JP" altLang="en-US" sz="1100" b="0" i="0" baseline="0">
              <a:solidFill>
                <a:schemeClr val="dk1"/>
              </a:solidFill>
              <a:effectLst/>
              <a:latin typeface="+mn-lt"/>
              <a:ea typeface="+mn-ea"/>
              <a:cs typeface="+mn-cs"/>
            </a:rPr>
            <a:t>また、</a:t>
          </a:r>
          <a:r>
            <a:rPr kumimoji="1" lang="ja-JP" altLang="ja-JP" sz="1100" b="0" i="0" baseline="0">
              <a:solidFill>
                <a:schemeClr val="dk1"/>
              </a:solidFill>
              <a:effectLst/>
              <a:latin typeface="+mn-lt"/>
              <a:ea typeface="+mn-ea"/>
              <a:cs typeface="+mn-cs"/>
            </a:rPr>
            <a:t>令和２年度に終了した２回目の大型プロジェクト事業においても多額の地方債の借入を行っ</a:t>
          </a:r>
          <a:r>
            <a:rPr kumimoji="1" lang="ja-JP" altLang="en-US" sz="1100" b="0" i="0" baseline="0">
              <a:solidFill>
                <a:schemeClr val="dk1"/>
              </a:solidFill>
              <a:effectLst/>
              <a:latin typeface="+mn-lt"/>
              <a:ea typeface="+mn-ea"/>
              <a:cs typeface="+mn-cs"/>
            </a:rPr>
            <a:t>たため</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地方債の現在高は</a:t>
          </a:r>
          <a:r>
            <a:rPr kumimoji="1" lang="ja-JP" altLang="ja-JP" sz="1100" b="0" i="0" baseline="0">
              <a:solidFill>
                <a:schemeClr val="dk1"/>
              </a:solidFill>
              <a:effectLst/>
              <a:latin typeface="+mn-lt"/>
              <a:ea typeface="+mn-ea"/>
              <a:cs typeface="+mn-cs"/>
            </a:rPr>
            <a:t>数値は上昇傾向にあったが、多額の元利償還金の返済で地方債の現在高が減り将来負担額は減少となった。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充当可能財源である充当可能基金については、近年の取り崩し状況等から今後は減少傾向になると見込んでいる。一方、基準財政需要額算入見込額については、交付税措置の有利な地方債を優先的に借り入れるよう努めているので、数値は高止まりの傾向を見込んで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・財政調整基金に</a:t>
          </a:r>
          <a:r>
            <a:rPr kumimoji="1" lang="en-US" altLang="ja-JP" sz="1100" b="0" i="0" baseline="0">
              <a:solidFill>
                <a:schemeClr val="dk1"/>
              </a:solidFill>
              <a:effectLst/>
              <a:latin typeface="+mn-lt"/>
              <a:ea typeface="+mn-ea"/>
              <a:cs typeface="+mn-cs"/>
            </a:rPr>
            <a:t>41</a:t>
          </a:r>
          <a:r>
            <a:rPr kumimoji="1" lang="ja-JP" altLang="ja-JP" sz="1100" b="0" i="0" baseline="0">
              <a:solidFill>
                <a:schemeClr val="dk1"/>
              </a:solidFill>
              <a:effectLst/>
              <a:latin typeface="+mn-lt"/>
              <a:ea typeface="+mn-ea"/>
              <a:cs typeface="+mn-cs"/>
            </a:rPr>
            <a:t>百万円積み立てるとともに、公共施設等整備基金</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百万円それぞれ積み立てた</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取り崩し額が多く、</a:t>
          </a:r>
          <a:r>
            <a:rPr kumimoji="1" lang="ja-JP" altLang="ja-JP" sz="1100" b="0" i="0" baseline="0">
              <a:solidFill>
                <a:schemeClr val="dk1"/>
              </a:solidFill>
              <a:effectLst/>
              <a:latin typeface="+mn-lt"/>
              <a:ea typeface="+mn-ea"/>
              <a:cs typeface="+mn-cs"/>
            </a:rPr>
            <a:t>基金全体としては</a:t>
          </a:r>
          <a:r>
            <a:rPr kumimoji="1" lang="en-US" altLang="ja-JP" sz="1100" b="0" i="0" baseline="0">
              <a:solidFill>
                <a:schemeClr val="dk1"/>
              </a:solidFill>
              <a:effectLst/>
              <a:latin typeface="+mn-lt"/>
              <a:ea typeface="+mn-ea"/>
              <a:cs typeface="+mn-cs"/>
            </a:rPr>
            <a:t>146</a:t>
          </a:r>
          <a:r>
            <a:rPr kumimoji="1" lang="ja-JP" altLang="ja-JP" sz="1100" b="0" i="0" baseline="0">
              <a:solidFill>
                <a:schemeClr val="dk1"/>
              </a:solidFill>
              <a:effectLst/>
              <a:latin typeface="+mn-lt"/>
              <a:ea typeface="+mn-ea"/>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財政規模が小さい当村の場合は、一つでも大きな建設事業等が行われると直に財政に影響するため、歳計剰余積立額以上に基金を取り崩す必要性に迫られる可能性についても十分想定したうえで、毎年の収支の中で取崩しを極力抑制する必要があるが、目的基金への積立移行も今後は検討し、サービスの向上に向けた財源投入も検討していかなければなら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・ふるさと創生基金：本村の重点施策となる生活環境整備の推進と福祉行政の推進</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ふるさと納税</a:t>
          </a:r>
          <a:r>
            <a:rPr kumimoji="1" lang="ja-JP" altLang="ja-JP" sz="1100" b="0" i="0" baseline="0">
              <a:solidFill>
                <a:schemeClr val="dk1"/>
              </a:solidFill>
              <a:effectLst/>
              <a:latin typeface="+mn-lt"/>
              <a:ea typeface="+mn-ea"/>
              <a:cs typeface="+mn-cs"/>
            </a:rPr>
            <a:t>基金：ふるさと応援寄附金等を財源として、湯川村の農業振興を図る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・公共施設等整備基金：村の公共施設の整備に要する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ふるさと納税</a:t>
          </a:r>
          <a:r>
            <a:rPr kumimoji="1" lang="ja-JP" altLang="ja-JP" sz="1100" b="0" i="0" baseline="0">
              <a:solidFill>
                <a:schemeClr val="dk1"/>
              </a:solidFill>
              <a:effectLst/>
              <a:latin typeface="+mn-lt"/>
              <a:ea typeface="+mn-ea"/>
              <a:cs typeface="+mn-cs"/>
            </a:rPr>
            <a:t>基金：</a:t>
          </a:r>
          <a:r>
            <a:rPr kumimoji="1" lang="en-US" altLang="ja-JP" sz="1100" b="0" i="0" baseline="0">
              <a:solidFill>
                <a:schemeClr val="dk1"/>
              </a:solidFill>
              <a:effectLst/>
              <a:latin typeface="+mn-lt"/>
              <a:ea typeface="+mn-ea"/>
              <a:cs typeface="+mn-cs"/>
            </a:rPr>
            <a:t>62</a:t>
          </a:r>
          <a:r>
            <a:rPr kumimoji="1" lang="ja-JP" altLang="ja-JP" sz="1100" b="0" i="0" baseline="0">
              <a:solidFill>
                <a:schemeClr val="dk1"/>
              </a:solidFill>
              <a:effectLst/>
              <a:latin typeface="+mn-lt"/>
              <a:ea typeface="+mn-ea"/>
              <a:cs typeface="+mn-cs"/>
            </a:rPr>
            <a:t>百万円を積み立てるとともに、</a:t>
          </a:r>
          <a:r>
            <a:rPr kumimoji="1" lang="en-US" altLang="ja-JP" sz="1100" b="0" i="0" baseline="0">
              <a:solidFill>
                <a:schemeClr val="dk1"/>
              </a:solidFill>
              <a:effectLst/>
              <a:latin typeface="+mn-lt"/>
              <a:ea typeface="+mn-ea"/>
              <a:cs typeface="+mn-cs"/>
            </a:rPr>
            <a:t>88</a:t>
          </a:r>
          <a:r>
            <a:rPr kumimoji="1" lang="ja-JP" altLang="ja-JP" sz="1100" b="0" i="0" baseline="0">
              <a:solidFill>
                <a:schemeClr val="dk1"/>
              </a:solidFill>
              <a:effectLst/>
              <a:latin typeface="+mn-lt"/>
              <a:ea typeface="+mn-ea"/>
              <a:cs typeface="+mn-cs"/>
            </a:rPr>
            <a:t>百万円取り崩したことによる減少</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百万円を積み立てたことによる増加</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ふるさと納税</a:t>
          </a:r>
          <a:r>
            <a:rPr kumimoji="1" lang="ja-JP" altLang="ja-JP" sz="1100" b="0" i="0" baseline="0">
              <a:solidFill>
                <a:schemeClr val="dk1"/>
              </a:solidFill>
              <a:effectLst/>
              <a:latin typeface="+mn-lt"/>
              <a:ea typeface="+mn-ea"/>
              <a:cs typeface="+mn-cs"/>
            </a:rPr>
            <a:t>基金：ふるさと納税基金として名称を変え、ふるさと納税事業及び農業振興事業費として、毎年</a:t>
          </a:r>
          <a:r>
            <a:rPr kumimoji="1" lang="en-US" altLang="ja-JP" sz="1100" b="0" i="0" baseline="0">
              <a:solidFill>
                <a:schemeClr val="dk1"/>
              </a:solidFill>
              <a:effectLst/>
              <a:latin typeface="+mn-lt"/>
              <a:ea typeface="+mn-ea"/>
              <a:cs typeface="+mn-cs"/>
            </a:rPr>
            <a:t>50</a:t>
          </a:r>
          <a:r>
            <a:rPr kumimoji="1" lang="ja-JP" altLang="ja-JP" sz="1100" b="0" i="0" baseline="0">
              <a:solidFill>
                <a:schemeClr val="dk1"/>
              </a:solidFill>
              <a:effectLst/>
              <a:latin typeface="+mn-lt"/>
              <a:ea typeface="+mn-ea"/>
              <a:cs typeface="+mn-cs"/>
            </a:rPr>
            <a:t>百万円程度を積立予定</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・公共施設等整備基金：今後予想される老朽化する公共施設の更新等の費用に充てるため、毎年</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百万円程度を積立予定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ysClr val="windowText" lastClr="000000"/>
              </a:solidFill>
              <a:effectLst/>
              <a:latin typeface="+mn-lt"/>
              <a:ea typeface="+mn-ea"/>
              <a:cs typeface="+mn-cs"/>
            </a:rPr>
            <a:t>・令和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年度における決算剰余金は</a:t>
          </a:r>
          <a:r>
            <a:rPr kumimoji="1" lang="en-US" altLang="ja-JP" sz="1100" b="0" i="0" baseline="0">
              <a:solidFill>
                <a:sysClr val="windowText" lastClr="000000"/>
              </a:solidFill>
              <a:effectLst/>
              <a:latin typeface="+mn-lt"/>
              <a:ea typeface="+mn-ea"/>
              <a:cs typeface="+mn-cs"/>
            </a:rPr>
            <a:t>81</a:t>
          </a:r>
          <a:r>
            <a:rPr kumimoji="1" lang="ja-JP" altLang="ja-JP" sz="1100" b="0" i="0" baseline="0">
              <a:solidFill>
                <a:sysClr val="windowText" lastClr="000000"/>
              </a:solidFill>
              <a:effectLst/>
              <a:latin typeface="+mn-lt"/>
              <a:ea typeface="+mn-ea"/>
              <a:cs typeface="+mn-cs"/>
            </a:rPr>
            <a:t>百万円であり、</a:t>
          </a:r>
          <a:r>
            <a:rPr kumimoji="1" lang="en-US" altLang="ja-JP" sz="1100" b="0" i="0" baseline="0">
              <a:solidFill>
                <a:sysClr val="windowText" lastClr="000000"/>
              </a:solidFill>
              <a:effectLst/>
              <a:latin typeface="+mn-lt"/>
              <a:ea typeface="+mn-ea"/>
              <a:cs typeface="+mn-cs"/>
            </a:rPr>
            <a:t>1/2</a:t>
          </a:r>
          <a:r>
            <a:rPr kumimoji="1" lang="ja-JP" altLang="ja-JP" sz="1100" b="0" i="0" baseline="0">
              <a:solidFill>
                <a:sysClr val="windowText" lastClr="000000"/>
              </a:solidFill>
              <a:effectLst/>
              <a:latin typeface="+mn-lt"/>
              <a:ea typeface="+mn-ea"/>
              <a:cs typeface="+mn-cs"/>
            </a:rPr>
            <a:t>以上にあたる</a:t>
          </a:r>
          <a:r>
            <a:rPr kumimoji="1" lang="en-US" altLang="ja-JP" sz="1100" b="0" i="0" baseline="0">
              <a:solidFill>
                <a:sysClr val="windowText" lastClr="000000"/>
              </a:solidFill>
              <a:effectLst/>
              <a:latin typeface="+mn-lt"/>
              <a:ea typeface="+mn-ea"/>
              <a:cs typeface="+mn-cs"/>
            </a:rPr>
            <a:t>41</a:t>
          </a:r>
          <a:r>
            <a:rPr kumimoji="1" lang="ja-JP" altLang="ja-JP" sz="1100" b="0" i="0" baseline="0">
              <a:solidFill>
                <a:sysClr val="windowText" lastClr="000000"/>
              </a:solidFill>
              <a:effectLst/>
              <a:latin typeface="+mn-lt"/>
              <a:ea typeface="+mn-ea"/>
              <a:cs typeface="+mn-cs"/>
            </a:rPr>
            <a:t>百万円積立てるとともに、</a:t>
          </a:r>
          <a:r>
            <a:rPr kumimoji="1" lang="en-US" altLang="ja-JP" sz="1100" b="0" i="0" baseline="0">
              <a:solidFill>
                <a:sysClr val="windowText" lastClr="000000"/>
              </a:solidFill>
              <a:effectLst/>
              <a:latin typeface="+mn-lt"/>
              <a:ea typeface="+mn-ea"/>
              <a:cs typeface="+mn-cs"/>
            </a:rPr>
            <a:t>184</a:t>
          </a:r>
          <a:r>
            <a:rPr kumimoji="1" lang="ja-JP" altLang="ja-JP" sz="1100" b="0" i="0" baseline="0">
              <a:solidFill>
                <a:sysClr val="windowText" lastClr="000000"/>
              </a:solidFill>
              <a:effectLst/>
              <a:latin typeface="+mn-lt"/>
              <a:ea typeface="+mn-ea"/>
              <a:cs typeface="+mn-cs"/>
            </a:rPr>
            <a:t>百万円を取り崩したことにより</a:t>
          </a:r>
          <a:r>
            <a:rPr kumimoji="1" lang="en-US" altLang="ja-JP" sz="1100" b="0" i="0" baseline="0">
              <a:solidFill>
                <a:sysClr val="windowText" lastClr="000000"/>
              </a:solidFill>
              <a:effectLst/>
              <a:latin typeface="+mn-lt"/>
              <a:ea typeface="+mn-ea"/>
              <a:cs typeface="+mn-cs"/>
            </a:rPr>
            <a:t>143</a:t>
          </a:r>
          <a:r>
            <a:rPr kumimoji="1" lang="ja-JP" altLang="ja-JP" sz="1100" b="0" i="0" baseline="0">
              <a:solidFill>
                <a:sysClr val="windowText" lastClr="000000"/>
              </a:solidFill>
              <a:effectLst/>
              <a:latin typeface="+mn-lt"/>
              <a:ea typeface="+mn-ea"/>
              <a:cs typeface="+mn-cs"/>
            </a:rPr>
            <a:t>百万円の減となった。</a:t>
          </a:r>
          <a:endParaRPr lang="ja-JP" altLang="ja-JP" sz="1400">
            <a:solidFill>
              <a:sysClr val="windowText" lastClr="000000"/>
            </a:solidFill>
            <a:effectLst/>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・財政調整基金の残高は、標準財政規模の</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％の範囲内となるように努めることとしている。また、財政規模が小さい当村の場合は、</a:t>
          </a:r>
          <a:r>
            <a:rPr lang="ja-JP" altLang="ja-JP" sz="1100" b="0" i="0" baseline="0">
              <a:solidFill>
                <a:schemeClr val="dk1"/>
              </a:solidFill>
              <a:effectLst/>
              <a:latin typeface="+mn-lt"/>
              <a:ea typeface="+mn-ea"/>
              <a:cs typeface="+mn-cs"/>
            </a:rPr>
            <a:t>一つでも大きな建設事業等が行われると直に財政に影響するため、歳計剰余積立額以上に基金を取崩す必要性に迫られる可能性についても十分想定したうえで、毎年の収支の中で取崩しを極力抑制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普通交付税として算定された</a:t>
          </a:r>
          <a:r>
            <a:rPr kumimoji="1" lang="en-US" altLang="ja-JP" sz="1100" b="0" i="0" baseline="0">
              <a:solidFill>
                <a:schemeClr val="dk1"/>
              </a:solidFill>
              <a:effectLst/>
              <a:latin typeface="+mn-lt"/>
              <a:ea typeface="+mn-ea"/>
              <a:cs typeface="+mn-cs"/>
            </a:rPr>
            <a:t>8</a:t>
          </a:r>
          <a:r>
            <a:rPr kumimoji="1" lang="ja-JP" altLang="en-US" sz="1100" b="0" i="0" baseline="0">
              <a:solidFill>
                <a:schemeClr val="dk1"/>
              </a:solidFill>
              <a:effectLst/>
              <a:latin typeface="+mn-lt"/>
              <a:ea typeface="+mn-ea"/>
              <a:cs typeface="+mn-cs"/>
            </a:rPr>
            <a:t>百万円を積立てたことにより増となった。</a:t>
          </a:r>
          <a:endParaRPr kumimoji="1" lang="en-US" altLang="ja-JP" sz="1100" b="0" i="0" baseline="0">
            <a:solidFill>
              <a:schemeClr val="dk1"/>
            </a:solidFill>
            <a:effectLst/>
            <a:latin typeface="+mn-lt"/>
            <a:ea typeface="+mn-ea"/>
            <a:cs typeface="+mn-cs"/>
          </a:endParaRPr>
        </a:p>
        <a:p>
          <a:pPr eaLnBrk="1" fontAlgn="auto" latinLnBrk="0" hangingPunct="1"/>
          <a:br>
            <a:rPr kumimoji="1" lang="en-US" altLang="ja-JP" sz="1100" b="0" i="0" baseline="0">
              <a:solidFill>
                <a:schemeClr val="dk1"/>
              </a:solidFill>
              <a:effectLst/>
              <a:latin typeface="+mn-lt"/>
              <a:ea typeface="+mn-ea"/>
              <a:cs typeface="+mn-cs"/>
            </a:rPr>
          </a:br>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・現在のところ取崩して繰上償還する予定は無いが、今後は少しでも将来負担を軽減するための方策として、高金利の借入分を繰上償還することも検討していかなければならない。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
2,970
16.37
3,211,640
3,096,558
95,314
1,924,274
2,222,512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・人口の減少や高齢化が進む当村だが、当指数は</a:t>
          </a:r>
          <a:r>
            <a:rPr kumimoji="1" lang="en-US" altLang="ja-JP" sz="1100" b="0" i="0" baseline="0">
              <a:solidFill>
                <a:schemeClr val="dk1"/>
              </a:solidFill>
              <a:effectLst/>
              <a:latin typeface="+mn-lt"/>
              <a:ea typeface="+mn-ea"/>
              <a:cs typeface="+mn-cs"/>
            </a:rPr>
            <a:t>0.21</a:t>
          </a:r>
          <a:r>
            <a:rPr kumimoji="1" lang="ja-JP" altLang="ja-JP" sz="1100" b="0" i="0" baseline="0">
              <a:solidFill>
                <a:schemeClr val="dk1"/>
              </a:solidFill>
              <a:effectLst/>
              <a:latin typeface="+mn-lt"/>
              <a:ea typeface="+mn-ea"/>
              <a:cs typeface="+mn-cs"/>
            </a:rPr>
            <a:t>と</a:t>
          </a:r>
          <a:r>
            <a:rPr kumimoji="1" lang="ja-JP" altLang="en-US" sz="1100" b="0" i="0" baseline="0">
              <a:solidFill>
                <a:schemeClr val="dk1"/>
              </a:solidFill>
              <a:effectLst/>
              <a:latin typeface="+mn-lt"/>
              <a:ea typeface="+mn-ea"/>
              <a:cs typeface="+mn-cs"/>
            </a:rPr>
            <a:t>昨年度よりも</a:t>
          </a:r>
          <a:r>
            <a:rPr kumimoji="1" lang="en-US" altLang="ja-JP" sz="1100" b="0" i="0" baseline="0">
              <a:solidFill>
                <a:schemeClr val="dk1"/>
              </a:solidFill>
              <a:effectLst/>
              <a:latin typeface="+mn-lt"/>
              <a:ea typeface="+mn-ea"/>
              <a:cs typeface="+mn-cs"/>
            </a:rPr>
            <a:t>0.01</a:t>
          </a:r>
          <a:r>
            <a:rPr kumimoji="1" lang="ja-JP" altLang="en-US" sz="1100" b="0" i="0" baseline="0">
              <a:solidFill>
                <a:schemeClr val="dk1"/>
              </a:solidFill>
              <a:effectLst/>
              <a:latin typeface="+mn-lt"/>
              <a:ea typeface="+mn-ea"/>
              <a:cs typeface="+mn-cs"/>
            </a:rPr>
            <a:t>ポイント減少したものの</a:t>
          </a:r>
          <a:r>
            <a:rPr kumimoji="1" lang="ja-JP" altLang="ja-JP" sz="1100" b="0" i="0" baseline="0">
              <a:solidFill>
                <a:schemeClr val="dk1"/>
              </a:solidFill>
              <a:effectLst/>
              <a:latin typeface="+mn-lt"/>
              <a:ea typeface="+mn-ea"/>
              <a:cs typeface="+mn-cs"/>
            </a:rPr>
            <a:t>類似団体平均を</a:t>
          </a:r>
          <a:r>
            <a:rPr kumimoji="1" lang="en-US" altLang="ja-JP" sz="1100" b="0" i="0" baseline="0">
              <a:solidFill>
                <a:schemeClr val="dk1"/>
              </a:solidFill>
              <a:effectLst/>
              <a:latin typeface="+mn-lt"/>
              <a:ea typeface="+mn-ea"/>
              <a:cs typeface="+mn-cs"/>
            </a:rPr>
            <a:t>0.03</a:t>
          </a:r>
          <a:r>
            <a:rPr kumimoji="1" lang="ja-JP" altLang="ja-JP" sz="1100" b="0" i="0" baseline="0">
              <a:solidFill>
                <a:schemeClr val="dk1"/>
              </a:solidFill>
              <a:effectLst/>
              <a:latin typeface="+mn-lt"/>
              <a:ea typeface="+mn-ea"/>
              <a:cs typeface="+mn-cs"/>
            </a:rPr>
            <a:t>ポイント上回っている。しかし、今後低下傾向となることも考えられるため、滞納額の圧縮や更なる徴収業務の強化に取り組み、財政基盤の強化に努める。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81208"/>
          <a:ext cx="0" cy="13472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166158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4695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146050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067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105833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131885</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35577</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06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35577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・地方消費税交付金や普通交付税といった経常一般財源収入額等の増加があるものの人件費等経常的経費の増加に伴い、当比率は</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ポイントの増となった。また、人件費に係るものが</a:t>
          </a:r>
          <a:r>
            <a:rPr kumimoji="1" lang="en-US" altLang="ja-JP" sz="1100" b="0" i="0" baseline="0">
              <a:solidFill>
                <a:schemeClr val="dk1"/>
              </a:solidFill>
              <a:effectLst/>
              <a:latin typeface="+mn-lt"/>
              <a:ea typeface="+mn-ea"/>
              <a:cs typeface="+mn-cs"/>
            </a:rPr>
            <a:t>30.3</a:t>
          </a:r>
          <a:r>
            <a:rPr kumimoji="1" lang="ja-JP" altLang="ja-JP" sz="1100" b="0" i="0" baseline="0">
              <a:solidFill>
                <a:schemeClr val="dk1"/>
              </a:solidFill>
              <a:effectLst/>
              <a:latin typeface="+mn-lt"/>
              <a:ea typeface="+mn-ea"/>
              <a:cs typeface="+mn-cs"/>
            </a:rPr>
            <a:t>％と最も高い水準にあり体制の見直しなど、義務的経費の抑制に努める必要がある。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113454</xdr:rowOff>
    </xdr:from>
    <xdr:to>
      <xdr:col>23</xdr:col>
      <xdr:colOff>133350</xdr:colOff>
      <xdr:row>67</xdr:row>
      <xdr:rowOff>96096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886104"/>
          <a:ext cx="0" cy="1697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28381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113454</xdr:rowOff>
    </xdr:from>
    <xdr:to>
      <xdr:col>24</xdr:col>
      <xdr:colOff>12700</xdr:colOff>
      <xdr:row>57</xdr:row>
      <xdr:rowOff>113454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58420</xdr:rowOff>
    </xdr:from>
    <xdr:to>
      <xdr:col>23</xdr:col>
      <xdr:colOff>133350</xdr:colOff>
      <xdr:row>66</xdr:row>
      <xdr:rowOff>134831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374120"/>
          <a:ext cx="8382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02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155998</xdr:rowOff>
    </xdr:from>
    <xdr:to>
      <xdr:col>23</xdr:col>
      <xdr:colOff>184150</xdr:colOff>
      <xdr:row>64</xdr:row>
      <xdr:rowOff>86148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141394</xdr:rowOff>
    </xdr:from>
    <xdr:to>
      <xdr:col>19</xdr:col>
      <xdr:colOff>133350</xdr:colOff>
      <xdr:row>66</xdr:row>
      <xdr:rowOff>58420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28564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4656</xdr:rowOff>
    </xdr:from>
    <xdr:to>
      <xdr:col>15</xdr:col>
      <xdr:colOff>82550</xdr:colOff>
      <xdr:row>65</xdr:row>
      <xdr:rowOff>141394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148906"/>
          <a:ext cx="889000" cy="13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4656</xdr:rowOff>
    </xdr:from>
    <xdr:to>
      <xdr:col>11</xdr:col>
      <xdr:colOff>31750</xdr:colOff>
      <xdr:row>65</xdr:row>
      <xdr:rowOff>93133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489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84031</xdr:rowOff>
    </xdr:from>
    <xdr:to>
      <xdr:col>23</xdr:col>
      <xdr:colOff>184150</xdr:colOff>
      <xdr:row>67</xdr:row>
      <xdr:rowOff>14181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39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56108</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371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7620</xdr:rowOff>
    </xdr:from>
    <xdr:to>
      <xdr:col>19</xdr:col>
      <xdr:colOff>184150</xdr:colOff>
      <xdr:row>66</xdr:row>
      <xdr:rowOff>109220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93997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40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90594</xdr:rowOff>
    </xdr:from>
    <xdr:to>
      <xdr:col>15</xdr:col>
      <xdr:colOff>133350</xdr:colOff>
      <xdr:row>66</xdr:row>
      <xdr:rowOff>20744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5521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32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125306</xdr:rowOff>
    </xdr:from>
    <xdr:to>
      <xdr:col>11</xdr:col>
      <xdr:colOff>82550</xdr:colOff>
      <xdr:row>65</xdr:row>
      <xdr:rowOff>55456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40233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42333</xdr:rowOff>
    </xdr:from>
    <xdr:to>
      <xdr:col>7</xdr:col>
      <xdr:colOff>31750</xdr:colOff>
      <xdr:row>65</xdr:row>
      <xdr:rowOff>143933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128710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[459,176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平均に比べ低くなっているものの、類似団体内順位が上位にあるのは、主に人件費が要因となっている。これは、職員の年齢が高齢層に偏っていることによるものである。また、物件費についても、</a:t>
          </a:r>
          <a:r>
            <a:rPr kumimoji="1" lang="en-US" altLang="ja-JP" sz="1100" b="0" i="0" baseline="0">
              <a:solidFill>
                <a:schemeClr val="dk1"/>
              </a:solidFill>
              <a:effectLst/>
              <a:latin typeface="+mn-lt"/>
              <a:ea typeface="+mn-ea"/>
              <a:cs typeface="+mn-cs"/>
            </a:rPr>
            <a:t>16.2</a:t>
          </a:r>
          <a:r>
            <a:rPr kumimoji="1" lang="ja-JP" altLang="ja-JP" sz="1100" b="0" i="0" baseline="0">
              <a:solidFill>
                <a:schemeClr val="dk1"/>
              </a:solidFill>
              <a:effectLst/>
              <a:latin typeface="+mn-lt"/>
              <a:ea typeface="+mn-ea"/>
              <a:cs typeface="+mn-cs"/>
            </a:rPr>
            <a:t>％と、コンピュータシステム関連機器の消耗品や各種設備の保守費用等、義務的経費が依然高い状況にあるため、今後はその節減の方策を講じていかなければならない。</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54821</xdr:rowOff>
    </xdr:from>
    <xdr:to>
      <xdr:col>23</xdr:col>
      <xdr:colOff>133350</xdr:colOff>
      <xdr:row>88</xdr:row>
      <xdr:rowOff>126048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71"/>
          <a:ext cx="0" cy="1271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98125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126048</xdr:rowOff>
    </xdr:from>
    <xdr:to>
      <xdr:col>24</xdr:col>
      <xdr:colOff>12700</xdr:colOff>
      <xdr:row>88</xdr:row>
      <xdr:rowOff>126048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141198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54821</xdr:rowOff>
    </xdr:from>
    <xdr:to>
      <xdr:col>24</xdr:col>
      <xdr:colOff>12700</xdr:colOff>
      <xdr:row>81</xdr:row>
      <xdr:rowOff>54821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120726</xdr:rowOff>
    </xdr:from>
    <xdr:to>
      <xdr:col>23</xdr:col>
      <xdr:colOff>133350</xdr:colOff>
      <xdr:row>82</xdr:row>
      <xdr:rowOff>884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08176"/>
          <a:ext cx="838200" cy="5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6709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6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34632</xdr:rowOff>
    </xdr:from>
    <xdr:to>
      <xdr:col>23</xdr:col>
      <xdr:colOff>184150</xdr:colOff>
      <xdr:row>82</xdr:row>
      <xdr:rowOff>136232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9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113357</xdr:rowOff>
    </xdr:from>
    <xdr:to>
      <xdr:col>19</xdr:col>
      <xdr:colOff>133350</xdr:colOff>
      <xdr:row>81</xdr:row>
      <xdr:rowOff>120726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00807"/>
          <a:ext cx="889000" cy="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4993</xdr:rowOff>
    </xdr:from>
    <xdr:to>
      <xdr:col>19</xdr:col>
      <xdr:colOff>184150</xdr:colOff>
      <xdr:row>82</xdr:row>
      <xdr:rowOff>106593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91370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5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97555</xdr:rowOff>
    </xdr:from>
    <xdr:to>
      <xdr:col>15</xdr:col>
      <xdr:colOff>82550</xdr:colOff>
      <xdr:row>81</xdr:row>
      <xdr:rowOff>113357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85005"/>
          <a:ext cx="889000" cy="1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167111</xdr:rowOff>
    </xdr:from>
    <xdr:to>
      <xdr:col>15</xdr:col>
      <xdr:colOff>133350</xdr:colOff>
      <xdr:row>82</xdr:row>
      <xdr:rowOff>97261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5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82038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4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85807</xdr:rowOff>
    </xdr:from>
    <xdr:to>
      <xdr:col>11</xdr:col>
      <xdr:colOff>31750</xdr:colOff>
      <xdr:row>81</xdr:row>
      <xdr:rowOff>97555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73257"/>
          <a:ext cx="889000" cy="1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141692</xdr:rowOff>
    </xdr:from>
    <xdr:to>
      <xdr:col>11</xdr:col>
      <xdr:colOff>82550</xdr:colOff>
      <xdr:row>82</xdr:row>
      <xdr:rowOff>71842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2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1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127281</xdr:rowOff>
    </xdr:from>
    <xdr:to>
      <xdr:col>7</xdr:col>
      <xdr:colOff>31750</xdr:colOff>
      <xdr:row>82</xdr:row>
      <xdr:rowOff>57431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1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0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121534</xdr:rowOff>
    </xdr:from>
    <xdr:to>
      <xdr:col>23</xdr:col>
      <xdr:colOff>184150</xdr:colOff>
      <xdr:row>82</xdr:row>
      <xdr:rowOff>51684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0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42811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3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69926</xdr:rowOff>
    </xdr:from>
    <xdr:to>
      <xdr:col>19</xdr:col>
      <xdr:colOff>184150</xdr:colOff>
      <xdr:row>82</xdr:row>
      <xdr:rowOff>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5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10253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26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62557</xdr:rowOff>
    </xdr:from>
    <xdr:to>
      <xdr:col>15</xdr:col>
      <xdr:colOff>133350</xdr:colOff>
      <xdr:row>81</xdr:row>
      <xdr:rowOff>164157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5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2884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1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46755</xdr:rowOff>
    </xdr:from>
    <xdr:to>
      <xdr:col>11</xdr:col>
      <xdr:colOff>82550</xdr:colOff>
      <xdr:row>81</xdr:row>
      <xdr:rowOff>148355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3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158532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0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35007</xdr:rowOff>
    </xdr:from>
    <xdr:to>
      <xdr:col>7</xdr:col>
      <xdr:colOff>31750</xdr:colOff>
      <xdr:row>81</xdr:row>
      <xdr:rowOff>136607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2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146784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9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年度「湯川村自立計画」で示した各種職員手当の廃止等により人件費の削減及び当指数の引き下げに努めてきたところだが、職員の年齢層が比較的高いこともあり、</a:t>
          </a:r>
          <a:r>
            <a:rPr kumimoji="1" lang="en-US" altLang="ja-JP" sz="1100" b="0" i="0" baseline="0">
              <a:solidFill>
                <a:schemeClr val="dk1"/>
              </a:solidFill>
              <a:effectLst/>
              <a:latin typeface="+mn-lt"/>
              <a:ea typeface="+mn-ea"/>
              <a:cs typeface="+mn-cs"/>
            </a:rPr>
            <a:t>100.1</a:t>
          </a:r>
          <a:r>
            <a:rPr kumimoji="1" lang="ja-JP" altLang="ja-JP" sz="1100" b="0" i="0" baseline="0">
              <a:solidFill>
                <a:schemeClr val="dk1"/>
              </a:solidFill>
              <a:effectLst/>
              <a:latin typeface="+mn-lt"/>
              <a:ea typeface="+mn-ea"/>
              <a:cs typeface="+mn-cs"/>
            </a:rPr>
            <a:t>％と類似団体平均を</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ポイント上回り依然として高い数値となっている。また、全国的にも高い水準にあるため、計画的な採用や職員構成の改善等により、給与の適正化に努める。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155194</xdr:rowOff>
    </xdr:from>
    <xdr:to>
      <xdr:col>81</xdr:col>
      <xdr:colOff>44450</xdr:colOff>
      <xdr:row>89</xdr:row>
      <xdr:rowOff>79502</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21409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51579</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1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79502</xdr:rowOff>
    </xdr:from>
    <xdr:to>
      <xdr:col>81</xdr:col>
      <xdr:colOff>133350</xdr:colOff>
      <xdr:row>89</xdr:row>
      <xdr:rowOff>79502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70121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95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155194</xdr:rowOff>
    </xdr:from>
    <xdr:to>
      <xdr:col>81</xdr:col>
      <xdr:colOff>133350</xdr:colOff>
      <xdr:row>82</xdr:row>
      <xdr:rowOff>155194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21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45720</xdr:rowOff>
    </xdr:from>
    <xdr:to>
      <xdr:col>81</xdr:col>
      <xdr:colOff>44450</xdr:colOff>
      <xdr:row>89</xdr:row>
      <xdr:rowOff>74676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30477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166133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910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149606</xdr:rowOff>
    </xdr:from>
    <xdr:to>
      <xdr:col>81</xdr:col>
      <xdr:colOff>95250</xdr:colOff>
      <xdr:row>88</xdr:row>
      <xdr:rowOff>79756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21589</xdr:rowOff>
    </xdr:from>
    <xdr:to>
      <xdr:col>77</xdr:col>
      <xdr:colOff>44450</xdr:colOff>
      <xdr:row>89</xdr:row>
      <xdr:rowOff>45720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528063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139954</xdr:rowOff>
    </xdr:from>
    <xdr:to>
      <xdr:col>77</xdr:col>
      <xdr:colOff>95250</xdr:colOff>
      <xdr:row>88</xdr:row>
      <xdr:rowOff>70104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80281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2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21589</xdr:rowOff>
    </xdr:from>
    <xdr:to>
      <xdr:col>72</xdr:col>
      <xdr:colOff>203200</xdr:colOff>
      <xdr:row>89</xdr:row>
      <xdr:rowOff>93980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528063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144780</xdr:rowOff>
    </xdr:from>
    <xdr:to>
      <xdr:col>73</xdr:col>
      <xdr:colOff>44450</xdr:colOff>
      <xdr:row>88</xdr:row>
      <xdr:rowOff>74930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85107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2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69850</xdr:rowOff>
    </xdr:from>
    <xdr:to>
      <xdr:col>68</xdr:col>
      <xdr:colOff>152400</xdr:colOff>
      <xdr:row>89</xdr:row>
      <xdr:rowOff>93980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3289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154432</xdr:rowOff>
    </xdr:from>
    <xdr:to>
      <xdr:col>68</xdr:col>
      <xdr:colOff>203200</xdr:colOff>
      <xdr:row>88</xdr:row>
      <xdr:rowOff>84582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94759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39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23876</xdr:rowOff>
    </xdr:from>
    <xdr:to>
      <xdr:col>81</xdr:col>
      <xdr:colOff>95250</xdr:colOff>
      <xdr:row>89</xdr:row>
      <xdr:rowOff>125476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28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91203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1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166370</xdr:rowOff>
    </xdr:from>
    <xdr:to>
      <xdr:col>77</xdr:col>
      <xdr:colOff>95250</xdr:colOff>
      <xdr:row>89</xdr:row>
      <xdr:rowOff>96520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81297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340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142239</xdr:rowOff>
    </xdr:from>
    <xdr:to>
      <xdr:col>73</xdr:col>
      <xdr:colOff>44450</xdr:colOff>
      <xdr:row>89</xdr:row>
      <xdr:rowOff>72389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57166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43180</xdr:rowOff>
    </xdr:from>
    <xdr:to>
      <xdr:col>68</xdr:col>
      <xdr:colOff>203200</xdr:colOff>
      <xdr:row>89</xdr:row>
      <xdr:rowOff>144780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3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129557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38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・「湯川村定員適正化計画」に基づき職員数の管理を行っており、</a:t>
          </a:r>
          <a:r>
            <a:rPr kumimoji="1" lang="en-US" altLang="ja-JP" sz="1100" b="0" i="0" baseline="0">
              <a:solidFill>
                <a:schemeClr val="dk1"/>
              </a:solidFill>
              <a:effectLst/>
              <a:latin typeface="+mn-lt"/>
              <a:ea typeface="+mn-ea"/>
              <a:cs typeface="+mn-cs"/>
            </a:rPr>
            <a:t>18.46</a:t>
          </a:r>
          <a:r>
            <a:rPr kumimoji="1" lang="ja-JP" altLang="ja-JP"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0.43</a:t>
          </a:r>
          <a:r>
            <a:rPr kumimoji="1" lang="ja-JP" altLang="ja-JP" sz="1100" b="0" i="0" baseline="0">
              <a:solidFill>
                <a:schemeClr val="dk1"/>
              </a:solidFill>
              <a:effectLst/>
              <a:latin typeface="+mn-lt"/>
              <a:ea typeface="+mn-ea"/>
              <a:cs typeface="+mn-cs"/>
            </a:rPr>
            <a:t>ポイント増加）と類似団体平均を下回っている。職員数については、事業の規模に応じた適正人数となるよう計画に基づき管理を行う。</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139340</xdr:rowOff>
    </xdr:from>
    <xdr:to>
      <xdr:col>81</xdr:col>
      <xdr:colOff>44450</xdr:colOff>
      <xdr:row>67</xdr:row>
      <xdr:rowOff>114798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54890"/>
          <a:ext cx="0" cy="1347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86875</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7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114798</xdr:rowOff>
    </xdr:from>
    <xdr:to>
      <xdr:col>81</xdr:col>
      <xdr:colOff>133350</xdr:colOff>
      <xdr:row>67</xdr:row>
      <xdr:rowOff>114798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0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54267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98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139340</xdr:rowOff>
    </xdr:from>
    <xdr:to>
      <xdr:col>81</xdr:col>
      <xdr:colOff>133350</xdr:colOff>
      <xdr:row>59</xdr:row>
      <xdr:rowOff>139340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54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66220</xdr:rowOff>
    </xdr:from>
    <xdr:to>
      <xdr:col>81</xdr:col>
      <xdr:colOff>44450</xdr:colOff>
      <xdr:row>60</xdr:row>
      <xdr:rowOff>74867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353220"/>
          <a:ext cx="838200" cy="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122625</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40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150548</xdr:rowOff>
    </xdr:from>
    <xdr:to>
      <xdr:col>81</xdr:col>
      <xdr:colOff>95250</xdr:colOff>
      <xdr:row>61</xdr:row>
      <xdr:rowOff>80698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43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43900</xdr:rowOff>
    </xdr:from>
    <xdr:to>
      <xdr:col>77</xdr:col>
      <xdr:colOff>44450</xdr:colOff>
      <xdr:row>60</xdr:row>
      <xdr:rowOff>66220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330900"/>
          <a:ext cx="889000" cy="22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140494</xdr:rowOff>
    </xdr:from>
    <xdr:to>
      <xdr:col>77</xdr:col>
      <xdr:colOff>95250</xdr:colOff>
      <xdr:row>61</xdr:row>
      <xdr:rowOff>70644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42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55421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513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43900</xdr:rowOff>
    </xdr:from>
    <xdr:to>
      <xdr:col>72</xdr:col>
      <xdr:colOff>203200</xdr:colOff>
      <xdr:row>60</xdr:row>
      <xdr:rowOff>55965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4401800" y="1033090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132652</xdr:rowOff>
    </xdr:from>
    <xdr:to>
      <xdr:col>73</xdr:col>
      <xdr:colOff>44450</xdr:colOff>
      <xdr:row>61</xdr:row>
      <xdr:rowOff>62802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47579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50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49128</xdr:rowOff>
    </xdr:from>
    <xdr:to>
      <xdr:col>68</xdr:col>
      <xdr:colOff>152400</xdr:colOff>
      <xdr:row>60</xdr:row>
      <xdr:rowOff>55965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36128"/>
          <a:ext cx="889000" cy="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118173</xdr:rowOff>
    </xdr:from>
    <xdr:to>
      <xdr:col>68</xdr:col>
      <xdr:colOff>203200</xdr:colOff>
      <xdr:row>61</xdr:row>
      <xdr:rowOff>48323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40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33100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49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110331</xdr:rowOff>
    </xdr:from>
    <xdr:to>
      <xdr:col>64</xdr:col>
      <xdr:colOff>152400</xdr:colOff>
      <xdr:row>61</xdr:row>
      <xdr:rowOff>40481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9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25258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48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24067</xdr:rowOff>
    </xdr:from>
    <xdr:to>
      <xdr:col>81</xdr:col>
      <xdr:colOff>95250</xdr:colOff>
      <xdr:row>60</xdr:row>
      <xdr:rowOff>125667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31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116794</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32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15420</xdr:rowOff>
    </xdr:from>
    <xdr:to>
      <xdr:col>77</xdr:col>
      <xdr:colOff>95250</xdr:colOff>
      <xdr:row>60</xdr:row>
      <xdr:rowOff>117020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30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127197</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071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164550</xdr:rowOff>
    </xdr:from>
    <xdr:to>
      <xdr:col>73</xdr:col>
      <xdr:colOff>44450</xdr:colOff>
      <xdr:row>60</xdr:row>
      <xdr:rowOff>94700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104877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04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5165</xdr:rowOff>
    </xdr:from>
    <xdr:to>
      <xdr:col>68</xdr:col>
      <xdr:colOff>203200</xdr:colOff>
      <xdr:row>60</xdr:row>
      <xdr:rowOff>106765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9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116942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061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169778</xdr:rowOff>
    </xdr:from>
    <xdr:to>
      <xdr:col>64</xdr:col>
      <xdr:colOff>152400</xdr:colOff>
      <xdr:row>60</xdr:row>
      <xdr:rowOff>99928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110105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05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年度実施の若者定住住宅整備事業費に係る起債及び２回目の大型プロジェクト事業（若者定住住宅整備事業、防災行政無線整備事業）の起債</a:t>
          </a:r>
          <a:r>
            <a:rPr kumimoji="1" lang="ja-JP" altLang="en-US" sz="1100" b="0" i="0" baseline="0">
              <a:solidFill>
                <a:schemeClr val="dk1"/>
              </a:solidFill>
              <a:effectLst/>
              <a:latin typeface="+mn-lt"/>
              <a:ea typeface="+mn-ea"/>
              <a:cs typeface="+mn-cs"/>
            </a:rPr>
            <a:t>分の</a:t>
          </a:r>
          <a:r>
            <a:rPr kumimoji="1" lang="ja-JP" altLang="ja-JP" sz="1100" b="0" i="0" baseline="0">
              <a:solidFill>
                <a:schemeClr val="dk1"/>
              </a:solidFill>
              <a:effectLst/>
              <a:latin typeface="+mn-lt"/>
              <a:ea typeface="+mn-ea"/>
              <a:cs typeface="+mn-cs"/>
            </a:rPr>
            <a:t>償還等に伴い</a:t>
          </a:r>
          <a:r>
            <a:rPr kumimoji="1" lang="ja-JP" altLang="en-US" sz="1100" b="0" i="0" baseline="0">
              <a:solidFill>
                <a:schemeClr val="dk1"/>
              </a:solidFill>
              <a:effectLst/>
              <a:latin typeface="+mn-lt"/>
              <a:ea typeface="+mn-ea"/>
              <a:cs typeface="+mn-cs"/>
            </a:rPr>
            <a:t>令和５年度がピークを迎えていたが、元利償還金が発行額を上回っており昨年度より</a:t>
          </a:r>
          <a:r>
            <a:rPr kumimoji="1" lang="en-US" altLang="ja-JP" sz="1100" b="0" i="0" baseline="0">
              <a:solidFill>
                <a:schemeClr val="dk1"/>
              </a:solidFill>
              <a:effectLst/>
              <a:latin typeface="+mn-lt"/>
              <a:ea typeface="+mn-ea"/>
              <a:cs typeface="+mn-cs"/>
            </a:rPr>
            <a:t>0.4</a:t>
          </a:r>
          <a:r>
            <a:rPr kumimoji="1" lang="ja-JP" altLang="en-US" sz="1100" b="0" i="0" baseline="0">
              <a:solidFill>
                <a:schemeClr val="dk1"/>
              </a:solidFill>
              <a:effectLst/>
              <a:latin typeface="+mn-lt"/>
              <a:ea typeface="+mn-ea"/>
              <a:cs typeface="+mn-cs"/>
            </a:rPr>
            <a:t>ポイント減少したものの</a:t>
          </a:r>
          <a:r>
            <a:rPr kumimoji="1" lang="ja-JP" altLang="ja-JP" sz="1100" b="0" i="0" baseline="0">
              <a:solidFill>
                <a:schemeClr val="dk1"/>
              </a:solidFill>
              <a:effectLst/>
              <a:latin typeface="+mn-lt"/>
              <a:ea typeface="+mn-ea"/>
              <a:cs typeface="+mn-cs"/>
            </a:rPr>
            <a:t>、類似団体平均を</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ポイント上回</a:t>
          </a:r>
          <a:r>
            <a:rPr kumimoji="1" lang="ja-JP" altLang="en-US" sz="1100" b="0" i="0" baseline="0">
              <a:solidFill>
                <a:schemeClr val="dk1"/>
              </a:solidFill>
              <a:effectLst/>
              <a:latin typeface="+mn-lt"/>
              <a:ea typeface="+mn-ea"/>
              <a:cs typeface="+mn-cs"/>
            </a:rPr>
            <a:t>っている</a:t>
          </a:r>
          <a:r>
            <a:rPr kumimoji="1" lang="ja-JP" altLang="ja-JP" sz="1100" b="0" i="0" baseline="0">
              <a:solidFill>
                <a:schemeClr val="dk1"/>
              </a:solidFill>
              <a:effectLst/>
              <a:latin typeface="+mn-lt"/>
              <a:ea typeface="+mn-ea"/>
              <a:cs typeface="+mn-cs"/>
            </a:rPr>
            <a:t>。元利償還金については減少</a:t>
          </a:r>
          <a:r>
            <a:rPr kumimoji="1" lang="ja-JP" altLang="en-US" sz="1100" b="0" i="0" baseline="0">
              <a:solidFill>
                <a:schemeClr val="dk1"/>
              </a:solidFill>
              <a:effectLst/>
              <a:latin typeface="+mn-lt"/>
              <a:ea typeface="+mn-ea"/>
              <a:cs typeface="+mn-cs"/>
            </a:rPr>
            <a:t>傾向</a:t>
          </a:r>
          <a:r>
            <a:rPr kumimoji="1" lang="ja-JP" altLang="ja-JP" sz="1100" b="0" i="0" baseline="0">
              <a:solidFill>
                <a:schemeClr val="dk1"/>
              </a:solidFill>
              <a:effectLst/>
              <a:latin typeface="+mn-lt"/>
              <a:ea typeface="+mn-ea"/>
              <a:cs typeface="+mn-cs"/>
            </a:rPr>
            <a:t>に転</a:t>
          </a:r>
          <a:r>
            <a:rPr kumimoji="1" lang="ja-JP" altLang="en-US" sz="1100" b="0" i="0" baseline="0">
              <a:solidFill>
                <a:schemeClr val="dk1"/>
              </a:solidFill>
              <a:effectLst/>
              <a:latin typeface="+mn-lt"/>
              <a:ea typeface="+mn-ea"/>
              <a:cs typeface="+mn-cs"/>
            </a:rPr>
            <a:t>じるが、</a:t>
          </a:r>
          <a:r>
            <a:rPr kumimoji="1" lang="ja-JP" altLang="ja-JP" sz="1100" b="0" i="0" baseline="0">
              <a:solidFill>
                <a:schemeClr val="dk1"/>
              </a:solidFill>
              <a:effectLst/>
              <a:latin typeface="+mn-lt"/>
              <a:ea typeface="+mn-ea"/>
              <a:cs typeface="+mn-cs"/>
            </a:rPr>
            <a:t>今後の起債発行については、必要に応じて事業の見直しあるいは事業実施年度の調整を行うなど、総括的に把握して判断していく必要がある。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21082</xdr:rowOff>
    </xdr:from>
    <xdr:to>
      <xdr:col>81</xdr:col>
      <xdr:colOff>44450</xdr:colOff>
      <xdr:row>43</xdr:row>
      <xdr:rowOff>143510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536182"/>
          <a:ext cx="0" cy="979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107459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27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21082</xdr:rowOff>
    </xdr:from>
    <xdr:to>
      <xdr:col>81</xdr:col>
      <xdr:colOff>133350</xdr:colOff>
      <xdr:row>38</xdr:row>
      <xdr:rowOff>21082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53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97790</xdr:rowOff>
    </xdr:from>
    <xdr:to>
      <xdr:col>81</xdr:col>
      <xdr:colOff>44450</xdr:colOff>
      <xdr:row>42</xdr:row>
      <xdr:rowOff>117094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729869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2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68834</xdr:rowOff>
    </xdr:from>
    <xdr:to>
      <xdr:col>77</xdr:col>
      <xdr:colOff>44450</xdr:colOff>
      <xdr:row>42</xdr:row>
      <xdr:rowOff>117094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726973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146829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833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54356</xdr:rowOff>
    </xdr:from>
    <xdr:to>
      <xdr:col>72</xdr:col>
      <xdr:colOff>203200</xdr:colOff>
      <xdr:row>42</xdr:row>
      <xdr:rowOff>68834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25525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44704</xdr:rowOff>
    </xdr:from>
    <xdr:to>
      <xdr:col>68</xdr:col>
      <xdr:colOff>152400</xdr:colOff>
      <xdr:row>42</xdr:row>
      <xdr:rowOff>54356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724560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25400</xdr:rowOff>
    </xdr:from>
    <xdr:to>
      <xdr:col>68</xdr:col>
      <xdr:colOff>203200</xdr:colOff>
      <xdr:row>41</xdr:row>
      <xdr:rowOff>127000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137177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132351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46990</xdr:rowOff>
    </xdr:from>
    <xdr:to>
      <xdr:col>81</xdr:col>
      <xdr:colOff>95250</xdr:colOff>
      <xdr:row>42</xdr:row>
      <xdr:rowOff>148590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19067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66294</xdr:rowOff>
    </xdr:from>
    <xdr:to>
      <xdr:col>77</xdr:col>
      <xdr:colOff>95250</xdr:colOff>
      <xdr:row>42</xdr:row>
      <xdr:rowOff>167894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152671</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35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18034</xdr:rowOff>
    </xdr:from>
    <xdr:to>
      <xdr:col>73</xdr:col>
      <xdr:colOff>44450</xdr:colOff>
      <xdr:row>42</xdr:row>
      <xdr:rowOff>119634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2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104411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30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3556</xdr:rowOff>
    </xdr:from>
    <xdr:to>
      <xdr:col>68</xdr:col>
      <xdr:colOff>203200</xdr:colOff>
      <xdr:row>42</xdr:row>
      <xdr:rowOff>105156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20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89933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29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165354</xdr:rowOff>
    </xdr:from>
    <xdr:to>
      <xdr:col>64</xdr:col>
      <xdr:colOff>152400</xdr:colOff>
      <xdr:row>42</xdr:row>
      <xdr:rowOff>95504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80281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28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年度においても、当比率は前年度同様「比率なし」となった。主な要因としては、</a:t>
          </a:r>
          <a:r>
            <a:rPr kumimoji="1" lang="ja-JP" altLang="en-US" sz="1100" b="0" i="0" baseline="0">
              <a:solidFill>
                <a:schemeClr val="dk1"/>
              </a:solidFill>
              <a:effectLst/>
              <a:latin typeface="+mn-lt"/>
              <a:ea typeface="+mn-ea"/>
              <a:cs typeface="+mn-cs"/>
            </a:rPr>
            <a:t>過疎対策事業債や学校教育施設等整備事業債に</a:t>
          </a:r>
          <a:r>
            <a:rPr kumimoji="1" lang="ja-JP" altLang="ja-JP" sz="1100" b="0" i="0" baseline="0">
              <a:solidFill>
                <a:schemeClr val="dk1"/>
              </a:solidFill>
              <a:effectLst/>
              <a:latin typeface="+mn-lt"/>
              <a:ea typeface="+mn-ea"/>
              <a:cs typeface="+mn-cs"/>
            </a:rPr>
            <a:t>係る地方債現在高の減並びに公共施設等整備基金の積立てによる充当可能基金の増があげられる。今後も公債費等義務的経費の削減を中心とする行財政改革を進め、財政の健全化に努める。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125800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9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97877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125800</xdr:rowOff>
    </xdr:from>
    <xdr:to>
      <xdr:col>81</xdr:col>
      <xdr:colOff>133350</xdr:colOff>
      <xdr:row>23</xdr:row>
      <xdr:rowOff>125800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
2,970
16.37
3,211,640
3,096,558
95,314
1,924,274
2,222,512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・職員の年齢層が類似団体と比較して高く、会計年度任用</a:t>
          </a:r>
          <a:r>
            <a:rPr kumimoji="1" lang="ja-JP" altLang="en-US" sz="1100" b="0" i="0" baseline="0">
              <a:solidFill>
                <a:schemeClr val="dk1"/>
              </a:solidFill>
              <a:effectLst/>
              <a:latin typeface="+mn-lt"/>
              <a:ea typeface="+mn-ea"/>
              <a:cs typeface="+mn-cs"/>
            </a:rPr>
            <a:t>職員</a:t>
          </a:r>
          <a:r>
            <a:rPr kumimoji="1" lang="ja-JP" altLang="ja-JP" sz="1100" b="0" i="0" baseline="0">
              <a:solidFill>
                <a:schemeClr val="dk1"/>
              </a:solidFill>
              <a:effectLst/>
              <a:latin typeface="+mn-lt"/>
              <a:ea typeface="+mn-ea"/>
              <a:cs typeface="+mn-cs"/>
            </a:rPr>
            <a:t>数も多いため、人事院勧告に基づいた供与等の引き上げにともない、経常収支比率の人件費分が高くなっており、改善を図っていく。具体的には、効率的で適正な人事運営を行うため、退職者補充による職員採用ではなく、年度別の採用計画に基づき職員を採用するなど、人員体制の見直しを図り、「湯川村定員適正化計画」を基本とした採用を実施し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54610</xdr:rowOff>
    </xdr:from>
    <xdr:to>
      <xdr:col>24</xdr:col>
      <xdr:colOff>25400</xdr:colOff>
      <xdr:row>37</xdr:row>
      <xdr:rowOff>81280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982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5097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05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160020</xdr:rowOff>
    </xdr:from>
    <xdr:to>
      <xdr:col>24</xdr:col>
      <xdr:colOff>76200</xdr:colOff>
      <xdr:row>36</xdr:row>
      <xdr:rowOff>90170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161290</xdr:rowOff>
    </xdr:from>
    <xdr:to>
      <xdr:col>19</xdr:col>
      <xdr:colOff>187325</xdr:colOff>
      <xdr:row>37</xdr:row>
      <xdr:rowOff>54610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3349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69867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899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161290</xdr:rowOff>
    </xdr:from>
    <xdr:to>
      <xdr:col>15</xdr:col>
      <xdr:colOff>98425</xdr:colOff>
      <xdr:row>36</xdr:row>
      <xdr:rowOff>161290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334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129540</xdr:rowOff>
    </xdr:from>
    <xdr:to>
      <xdr:col>15</xdr:col>
      <xdr:colOff>149225</xdr:colOff>
      <xdr:row>36</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89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161290</xdr:rowOff>
    </xdr:from>
    <xdr:to>
      <xdr:col>11</xdr:col>
      <xdr:colOff>9525</xdr:colOff>
      <xdr:row>37</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3349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106680</xdr:rowOff>
    </xdr:from>
    <xdr:to>
      <xdr:col>11</xdr:col>
      <xdr:colOff>60325</xdr:colOff>
      <xdr:row>36</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47007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7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30480</xdr:rowOff>
    </xdr:from>
    <xdr:to>
      <xdr:col>24</xdr:col>
      <xdr:colOff>76200</xdr:colOff>
      <xdr:row>37</xdr:row>
      <xdr:rowOff>132080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2557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4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3810</xdr:rowOff>
    </xdr:from>
    <xdr:to>
      <xdr:col>20</xdr:col>
      <xdr:colOff>38100</xdr:colOff>
      <xdr:row>37</xdr:row>
      <xdr:rowOff>105410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110490</xdr:rowOff>
    </xdr:from>
    <xdr:to>
      <xdr:col>15</xdr:col>
      <xdr:colOff>149225</xdr:colOff>
      <xdr:row>37</xdr:row>
      <xdr:rowOff>40640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25417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110490</xdr:rowOff>
    </xdr:from>
    <xdr:to>
      <xdr:col>11</xdr:col>
      <xdr:colOff>60325</xdr:colOff>
      <xdr:row>37</xdr:row>
      <xdr:rowOff>40640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25417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38100</xdr:rowOff>
    </xdr:from>
    <xdr:to>
      <xdr:col>6</xdr:col>
      <xdr:colOff>171450</xdr:colOff>
      <xdr:row>37</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124477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6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・物件費は</a:t>
          </a:r>
          <a:r>
            <a:rPr kumimoji="1" lang="en-US" altLang="ja-JP" sz="1100" b="0" i="0" baseline="0">
              <a:solidFill>
                <a:schemeClr val="dk1"/>
              </a:solidFill>
              <a:effectLst/>
              <a:latin typeface="+mn-lt"/>
              <a:ea typeface="+mn-ea"/>
              <a:cs typeface="+mn-cs"/>
            </a:rPr>
            <a:t>16.2</a:t>
          </a:r>
          <a:r>
            <a:rPr kumimoji="1" lang="ja-JP" altLang="ja-JP"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2.2</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）し類似団体平均に比べ</a:t>
          </a:r>
          <a:r>
            <a:rPr kumimoji="1" lang="en-US" altLang="ja-JP" sz="1100" b="0" i="0" baseline="0">
              <a:solidFill>
                <a:schemeClr val="dk1"/>
              </a:solidFill>
              <a:effectLst/>
              <a:latin typeface="+mn-lt"/>
              <a:ea typeface="+mn-ea"/>
              <a:cs typeface="+mn-cs"/>
            </a:rPr>
            <a:t>0.5</a:t>
          </a:r>
          <a:r>
            <a:rPr kumimoji="1" lang="ja-JP" altLang="en-US" sz="1100" b="0" i="0" baseline="0">
              <a:solidFill>
                <a:schemeClr val="dk1"/>
              </a:solidFill>
              <a:effectLst/>
              <a:latin typeface="+mn-lt"/>
              <a:ea typeface="+mn-ea"/>
              <a:cs typeface="+mn-cs"/>
            </a:rPr>
            <a:t>％高くなった</a:t>
          </a:r>
          <a:r>
            <a:rPr kumimoji="1" lang="ja-JP" altLang="ja-JP" sz="1100" b="0" i="0" baseline="0">
              <a:solidFill>
                <a:schemeClr val="dk1"/>
              </a:solidFill>
              <a:effectLst/>
              <a:latin typeface="+mn-lt"/>
              <a:ea typeface="+mn-ea"/>
              <a:cs typeface="+mn-cs"/>
            </a:rPr>
            <a:t>。業務の電子化によるコンピュータシステム関連機器の消耗品や各種設備の保守費用等について、義務的経費が伸びている傾向にあるためである。今後は、財政運営の効率化を図るためにも節減に力を注いでいくこととす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159004</xdr:rowOff>
    </xdr:from>
    <xdr:to>
      <xdr:col>82</xdr:col>
      <xdr:colOff>107950</xdr:colOff>
      <xdr:row>20</xdr:row>
      <xdr:rowOff>113284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930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85361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1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113284</xdr:rowOff>
    </xdr:from>
    <xdr:to>
      <xdr:col>82</xdr:col>
      <xdr:colOff>196850</xdr:colOff>
      <xdr:row>20</xdr:row>
      <xdr:rowOff>113284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4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73931</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0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159004</xdr:rowOff>
    </xdr:from>
    <xdr:to>
      <xdr:col>82</xdr:col>
      <xdr:colOff>196850</xdr:colOff>
      <xdr:row>14</xdr:row>
      <xdr:rowOff>159004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24130</xdr:rowOff>
    </xdr:from>
    <xdr:to>
      <xdr:col>82</xdr:col>
      <xdr:colOff>107950</xdr:colOff>
      <xdr:row>17</xdr:row>
      <xdr:rowOff>124714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38780"/>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67581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10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24130</xdr:rowOff>
    </xdr:from>
    <xdr:to>
      <xdr:col>78</xdr:col>
      <xdr:colOff>69850</xdr:colOff>
      <xdr:row>17</xdr:row>
      <xdr:rowOff>37846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38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37846</xdr:rowOff>
    </xdr:from>
    <xdr:to>
      <xdr:col>73</xdr:col>
      <xdr:colOff>180975</xdr:colOff>
      <xdr:row>17</xdr:row>
      <xdr:rowOff>42418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952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109999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42418</xdr:rowOff>
    </xdr:from>
    <xdr:to>
      <xdr:col>69</xdr:col>
      <xdr:colOff>92075</xdr:colOff>
      <xdr:row>17</xdr:row>
      <xdr:rowOff>83566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9570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80535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45991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158496</xdr:rowOff>
    </xdr:from>
    <xdr:to>
      <xdr:col>74</xdr:col>
      <xdr:colOff>31750</xdr:colOff>
      <xdr:row>17</xdr:row>
      <xdr:rowOff>88646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163068</xdr:rowOff>
    </xdr:from>
    <xdr:to>
      <xdr:col>69</xdr:col>
      <xdr:colOff>142875</xdr:colOff>
      <xdr:row>17</xdr:row>
      <xdr:rowOff>93218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77995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9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119143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・扶助費に係る経常収支比率は類似団体平均を</a:t>
          </a:r>
          <a:r>
            <a:rPr kumimoji="1" lang="en-US" altLang="ja-JP" sz="1100" b="0" i="0" baseline="0">
              <a:solidFill>
                <a:schemeClr val="dk1"/>
              </a:solidFill>
              <a:effectLst/>
              <a:latin typeface="+mn-lt"/>
              <a:ea typeface="+mn-ea"/>
              <a:cs typeface="+mn-cs"/>
            </a:rPr>
            <a:t>0.3</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下回っている。今後も高齢化の進展などにより同数値での推移が続くことが見込まれるため、予防対策の推進等により、財政を圧迫する上昇傾向に歯止めをかけるよう努める。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143328</xdr:rowOff>
    </xdr:from>
    <xdr:to>
      <xdr:col>24</xdr:col>
      <xdr:colOff>25400</xdr:colOff>
      <xdr:row>55</xdr:row>
      <xdr:rowOff>4535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4016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146249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143328</xdr:rowOff>
    </xdr:from>
    <xdr:to>
      <xdr:col>19</xdr:col>
      <xdr:colOff>187325</xdr:colOff>
      <xdr:row>55</xdr:row>
      <xdr:rowOff>53522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4016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157843</xdr:rowOff>
    </xdr:from>
    <xdr:to>
      <xdr:col>20</xdr:col>
      <xdr:colOff>38100</xdr:colOff>
      <xdr:row>55</xdr:row>
      <xdr:rowOff>87993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72770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02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53522</xdr:rowOff>
    </xdr:from>
    <xdr:to>
      <xdr:col>15</xdr:col>
      <xdr:colOff>98425</xdr:colOff>
      <xdr:row>55</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4832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98170</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102507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499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125185</xdr:rowOff>
    </xdr:from>
    <xdr:to>
      <xdr:col>24</xdr:col>
      <xdr:colOff>76200</xdr:colOff>
      <xdr:row>55</xdr:row>
      <xdr:rowOff>55335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141712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2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2722</xdr:rowOff>
    </xdr:from>
    <xdr:to>
      <xdr:col>15</xdr:col>
      <xdr:colOff>149225</xdr:colOff>
      <xdr:row>55</xdr:row>
      <xdr:rowOff>104322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89099</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51707</xdr:rowOff>
    </xdr:from>
    <xdr:to>
      <xdr:col>6</xdr:col>
      <xdr:colOff>171450</xdr:colOff>
      <xdr:row>55</xdr:row>
      <xdr:rowOff>153307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138084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その他に係る経常収支比率が類似団体平均を上回っているのは、繰出金の増加が主な要因である。国民健康保険特別会計、介護保険特別会計、後期高齢者医療特別会計への一般会計からの繰出金及び後期高齢者医療連合会への負担金は、高齢化が進む当村においては今後益々増加するものである。今後、経費の節減するとともに、税収を主な財源とする普通会計の負担額を減らしていくよう努める。</a:t>
          </a:r>
          <a:endParaRPr lang="ja-JP" altLang="ja-JP">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xdr:rowOff>
    </xdr:from>
    <xdr:to>
      <xdr:col>82</xdr:col>
      <xdr:colOff>107950</xdr:colOff>
      <xdr:row>58</xdr:row>
      <xdr:rowOff>58420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77392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58420</xdr:rowOff>
    </xdr:from>
    <xdr:to>
      <xdr:col>78</xdr:col>
      <xdr:colOff>69850</xdr:colOff>
      <xdr:row>59</xdr:row>
      <xdr:rowOff>1270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100025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66040</xdr:rowOff>
    </xdr:from>
    <xdr:to>
      <xdr:col>73</xdr:col>
      <xdr:colOff>180975</xdr:colOff>
      <xdr:row>59</xdr:row>
      <xdr:rowOff>1270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0101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46990</xdr:rowOff>
    </xdr:from>
    <xdr:to>
      <xdr:col>69</xdr:col>
      <xdr:colOff>92075</xdr:colOff>
      <xdr:row>58</xdr:row>
      <xdr:rowOff>66040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81964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33037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93997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xdr:rowOff>
    </xdr:from>
    <xdr:to>
      <xdr:col>78</xdr:col>
      <xdr:colOff>120650</xdr:colOff>
      <xdr:row>58</xdr:row>
      <xdr:rowOff>109220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93997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03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121920</xdr:rowOff>
    </xdr:from>
    <xdr:to>
      <xdr:col>74</xdr:col>
      <xdr:colOff>31750</xdr:colOff>
      <xdr:row>59</xdr:row>
      <xdr:rowOff>52070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36847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xdr:rowOff>
    </xdr:from>
    <xdr:to>
      <xdr:col>69</xdr:col>
      <xdr:colOff>142875</xdr:colOff>
      <xdr:row>58</xdr:row>
      <xdr:rowOff>116840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101617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107967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・補助費等に係る経常収支比率は</a:t>
          </a:r>
          <a:r>
            <a:rPr kumimoji="1" lang="en-US" altLang="ja-JP" sz="1100" b="0" i="0" baseline="0">
              <a:solidFill>
                <a:schemeClr val="dk1"/>
              </a:solidFill>
              <a:effectLst/>
              <a:latin typeface="+mn-lt"/>
              <a:ea typeface="+mn-ea"/>
              <a:cs typeface="+mn-cs"/>
            </a:rPr>
            <a:t>17.5</a:t>
          </a:r>
          <a:r>
            <a:rPr kumimoji="1" lang="ja-JP" altLang="ja-JP"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2.5</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増加）となり、類似団体平均を上回っているのは、各種村単独補助金が多額になっているためである。今後は、補助金の統合及び見直しを図っていく必要があり、削減目標を立てながら事業の見直しを図っていく方針であ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129286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101363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129286</xdr:rowOff>
    </xdr:from>
    <xdr:to>
      <xdr:col>82</xdr:col>
      <xdr:colOff>196850</xdr:colOff>
      <xdr:row>41</xdr:row>
      <xdr:rowOff>129286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5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69850</xdr:rowOff>
    </xdr:from>
    <xdr:to>
      <xdr:col>82</xdr:col>
      <xdr:colOff>107950</xdr:colOff>
      <xdr:row>38</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4135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53865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33274</xdr:rowOff>
    </xdr:from>
    <xdr:to>
      <xdr:col>78</xdr:col>
      <xdr:colOff>69850</xdr:colOff>
      <xdr:row>37</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3769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37</xdr:row>
      <xdr:rowOff>33274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3357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163576</xdr:rowOff>
    </xdr:from>
    <xdr:to>
      <xdr:col>69</xdr:col>
      <xdr:colOff>92075</xdr:colOff>
      <xdr:row>37</xdr:row>
      <xdr:rowOff>28702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3357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105427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153924</xdr:rowOff>
    </xdr:from>
    <xdr:to>
      <xdr:col>74</xdr:col>
      <xdr:colOff>31750</xdr:colOff>
      <xdr:row>37</xdr:row>
      <xdr:rowOff>84074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112776</xdr:rowOff>
    </xdr:from>
    <xdr:to>
      <xdr:col>69</xdr:col>
      <xdr:colOff>142875</xdr:colOff>
      <xdr:row>37</xdr:row>
      <xdr:rowOff>42926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・近年大型の整備事業が集中したことにより地方債現在高が増加した影響で、地方債の元利償還金が膨らんでおり、公債費に係る経常収支比率は類似団体平均を</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ポイント上回っている。</a:t>
          </a:r>
          <a:r>
            <a:rPr kumimoji="1" lang="ja-JP" altLang="en-US" sz="1100" b="0" i="0" baseline="0">
              <a:solidFill>
                <a:schemeClr val="dk1"/>
              </a:solidFill>
              <a:effectLst/>
              <a:latin typeface="+mn-lt"/>
              <a:ea typeface="+mn-ea"/>
              <a:cs typeface="+mn-cs"/>
            </a:rPr>
            <a:t>元利償還金が新規発行額を上回り地方債現在高は減少しているが</a:t>
          </a:r>
          <a:r>
            <a:rPr kumimoji="1" lang="ja-JP" altLang="ja-JP" sz="1100" b="0" i="0" baseline="0">
              <a:solidFill>
                <a:schemeClr val="dk1"/>
              </a:solidFill>
              <a:effectLst/>
              <a:latin typeface="+mn-lt"/>
              <a:ea typeface="+mn-ea"/>
              <a:cs typeface="+mn-cs"/>
            </a:rPr>
            <a:t>、以降も大型事業の見込みから、今後はこれまで以上に厳しい財政運営となることが予想される。そのため、市町村財政計画に基づき、公債費の平準化を図る必要がある。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149860</xdr:rowOff>
    </xdr:from>
    <xdr:to>
      <xdr:col>24</xdr:col>
      <xdr:colOff>25400</xdr:colOff>
      <xdr:row>80</xdr:row>
      <xdr:rowOff>39370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57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39370</xdr:rowOff>
    </xdr:from>
    <xdr:to>
      <xdr:col>24</xdr:col>
      <xdr:colOff>114300</xdr:colOff>
      <xdr:row>80</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64787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149860</xdr:rowOff>
    </xdr:from>
    <xdr:to>
      <xdr:col>24</xdr:col>
      <xdr:colOff>114300</xdr:colOff>
      <xdr:row>73</xdr:row>
      <xdr:rowOff>149860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96520</xdr:rowOff>
    </xdr:from>
    <xdr:to>
      <xdr:col>24</xdr:col>
      <xdr:colOff>25400</xdr:colOff>
      <xdr:row>77</xdr:row>
      <xdr:rowOff>123189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298170"/>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46989</xdr:rowOff>
    </xdr:from>
    <xdr:to>
      <xdr:col>19</xdr:col>
      <xdr:colOff>187325</xdr:colOff>
      <xdr:row>77</xdr:row>
      <xdr:rowOff>123189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2486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58437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168911</xdr:rowOff>
    </xdr:from>
    <xdr:to>
      <xdr:col>15</xdr:col>
      <xdr:colOff>98425</xdr:colOff>
      <xdr:row>77</xdr:row>
      <xdr:rowOff>46989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1991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54627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168911</xdr:rowOff>
    </xdr:from>
    <xdr:to>
      <xdr:col>11</xdr:col>
      <xdr:colOff>9525</xdr:colOff>
      <xdr:row>77</xdr:row>
      <xdr:rowOff>5080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1991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80011</xdr:rowOff>
    </xdr:from>
    <xdr:to>
      <xdr:col>11</xdr:col>
      <xdr:colOff>60325</xdr:colOff>
      <xdr:row>77</xdr:row>
      <xdr:rowOff>10161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20337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50817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45720</xdr:rowOff>
    </xdr:from>
    <xdr:to>
      <xdr:col>24</xdr:col>
      <xdr:colOff>76200</xdr:colOff>
      <xdr:row>77</xdr:row>
      <xdr:rowOff>147320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2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17797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72389</xdr:rowOff>
    </xdr:from>
    <xdr:to>
      <xdr:col>20</xdr:col>
      <xdr:colOff>38100</xdr:colOff>
      <xdr:row>78</xdr:row>
      <xdr:rowOff>2539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158766</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360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167639</xdr:rowOff>
    </xdr:from>
    <xdr:to>
      <xdr:col>15</xdr:col>
      <xdr:colOff>149225</xdr:colOff>
      <xdr:row>77</xdr:row>
      <xdr:rowOff>97789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118111</xdr:rowOff>
    </xdr:from>
    <xdr:to>
      <xdr:col>11</xdr:col>
      <xdr:colOff>60325</xdr:colOff>
      <xdr:row>77</xdr:row>
      <xdr:rowOff>48261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33038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・当村の経常収支比率がを上げている要因の一つが人件費であり、当比率は</a:t>
          </a:r>
          <a:r>
            <a:rPr kumimoji="1" lang="en-US" altLang="ja-JP" sz="1100" b="0" i="0" baseline="0">
              <a:solidFill>
                <a:schemeClr val="dk1"/>
              </a:solidFill>
              <a:effectLst/>
              <a:latin typeface="+mn-lt"/>
              <a:ea typeface="+mn-ea"/>
              <a:cs typeface="+mn-cs"/>
            </a:rPr>
            <a:t>30.3</a:t>
          </a:r>
          <a:r>
            <a:rPr kumimoji="1" lang="ja-JP" altLang="ja-JP" sz="1100" b="0" i="0" baseline="0">
              <a:solidFill>
                <a:schemeClr val="dk1"/>
              </a:solidFill>
              <a:effectLst/>
              <a:latin typeface="+mn-lt"/>
              <a:ea typeface="+mn-ea"/>
              <a:cs typeface="+mn-cs"/>
            </a:rPr>
            <a:t>％であり、高い割合を示している。また、物件費についても当比率は</a:t>
          </a:r>
          <a:r>
            <a:rPr kumimoji="1" lang="en-US" altLang="ja-JP" sz="1100" b="0" i="0" baseline="0">
              <a:solidFill>
                <a:schemeClr val="dk1"/>
              </a:solidFill>
              <a:effectLst/>
              <a:latin typeface="+mn-lt"/>
              <a:ea typeface="+mn-ea"/>
              <a:cs typeface="+mn-cs"/>
            </a:rPr>
            <a:t>16.2</a:t>
          </a:r>
          <a:r>
            <a:rPr kumimoji="1" lang="ja-JP" altLang="ja-JP" sz="1100" b="0" i="0" baseline="0">
              <a:solidFill>
                <a:schemeClr val="dk1"/>
              </a:solidFill>
              <a:effectLst/>
              <a:latin typeface="+mn-lt"/>
              <a:ea typeface="+mn-ea"/>
              <a:cs typeface="+mn-cs"/>
            </a:rPr>
            <a:t>％とこちらも高い割合を示している。削減基調を基本とした財政運営を執行してきているが、景気の動向や政治施策等による変動を直に受けやすい財政規模の小さい当村は、今後もより一層堅実な財政運営の執行を心掛けていかなければならない</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131899</xdr:rowOff>
    </xdr:from>
    <xdr:to>
      <xdr:col>82</xdr:col>
      <xdr:colOff>107950</xdr:colOff>
      <xdr:row>81</xdr:row>
      <xdr:rowOff>20864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7749"/>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164391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20864</xdr:rowOff>
    </xdr:from>
    <xdr:to>
      <xdr:col>82</xdr:col>
      <xdr:colOff>196850</xdr:colOff>
      <xdr:row>81</xdr:row>
      <xdr:rowOff>20864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0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46826</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131899</xdr:rowOff>
    </xdr:from>
    <xdr:to>
      <xdr:col>82</xdr:col>
      <xdr:colOff>196850</xdr:colOff>
      <xdr:row>73</xdr:row>
      <xdr:rowOff>131899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159657</xdr:rowOff>
    </xdr:from>
    <xdr:to>
      <xdr:col>82</xdr:col>
      <xdr:colOff>107950</xdr:colOff>
      <xdr:row>79</xdr:row>
      <xdr:rowOff>73116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532757"/>
          <a:ext cx="8382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113954</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44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97427</xdr:rowOff>
    </xdr:from>
    <xdr:to>
      <xdr:col>82</xdr:col>
      <xdr:colOff>158750</xdr:colOff>
      <xdr:row>78</xdr:row>
      <xdr:rowOff>27577</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153126</xdr:rowOff>
    </xdr:from>
    <xdr:to>
      <xdr:col>78</xdr:col>
      <xdr:colOff>69850</xdr:colOff>
      <xdr:row>78</xdr:row>
      <xdr:rowOff>159657</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5262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54973</xdr:rowOff>
    </xdr:from>
    <xdr:to>
      <xdr:col>78</xdr:col>
      <xdr:colOff>120650</xdr:colOff>
      <xdr:row>77</xdr:row>
      <xdr:rowOff>156573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5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166750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25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84545</xdr:rowOff>
    </xdr:from>
    <xdr:to>
      <xdr:col>73</xdr:col>
      <xdr:colOff>180975</xdr:colOff>
      <xdr:row>78</xdr:row>
      <xdr:rowOff>153126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457645"/>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84545</xdr:rowOff>
    </xdr:from>
    <xdr:to>
      <xdr:col>69</xdr:col>
      <xdr:colOff>92075</xdr:colOff>
      <xdr:row>78</xdr:row>
      <xdr:rowOff>149861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457645"/>
          <a:ext cx="88900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102326</xdr:rowOff>
    </xdr:from>
    <xdr:to>
      <xdr:col>69</xdr:col>
      <xdr:colOff>142875</xdr:colOff>
      <xdr:row>77</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42653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61505</xdr:rowOff>
    </xdr:from>
    <xdr:to>
      <xdr:col>65</xdr:col>
      <xdr:colOff>53975</xdr:colOff>
      <xdr:row>77</xdr:row>
      <xdr:rowOff>163105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1832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22316</xdr:rowOff>
    </xdr:from>
    <xdr:to>
      <xdr:col>82</xdr:col>
      <xdr:colOff>158750</xdr:colOff>
      <xdr:row>79</xdr:row>
      <xdr:rowOff>123916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56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165843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53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108857</xdr:rowOff>
    </xdr:from>
    <xdr:to>
      <xdr:col>78</xdr:col>
      <xdr:colOff>120650</xdr:colOff>
      <xdr:row>79</xdr:row>
      <xdr:rowOff>39007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23784</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6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102326</xdr:rowOff>
    </xdr:from>
    <xdr:to>
      <xdr:col>74</xdr:col>
      <xdr:colOff>31750</xdr:colOff>
      <xdr:row>79</xdr:row>
      <xdr:rowOff>32476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4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17253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56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33745</xdr:rowOff>
    </xdr:from>
    <xdr:to>
      <xdr:col>69</xdr:col>
      <xdr:colOff>142875</xdr:colOff>
      <xdr:row>78</xdr:row>
      <xdr:rowOff>135345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0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120122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9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96916</xdr:rowOff>
    </xdr:from>
    <xdr:to>
      <xdr:col>29</xdr:col>
      <xdr:colOff>127000</xdr:colOff>
      <xdr:row>20</xdr:row>
      <xdr:rowOff>140164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1941"/>
          <a:ext cx="0" cy="14148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112241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140164</xdr:rowOff>
    </xdr:from>
    <xdr:to>
      <xdr:col>30</xdr:col>
      <xdr:colOff>25400</xdr:colOff>
      <xdr:row>20</xdr:row>
      <xdr:rowOff>140164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6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11843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96916</xdr:rowOff>
    </xdr:from>
    <xdr:to>
      <xdr:col>30</xdr:col>
      <xdr:colOff>25400</xdr:colOff>
      <xdr:row>12</xdr:row>
      <xdr:rowOff>96916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1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131955</xdr:rowOff>
    </xdr:from>
    <xdr:to>
      <xdr:col>29</xdr:col>
      <xdr:colOff>127000</xdr:colOff>
      <xdr:row>20</xdr:row>
      <xdr:rowOff>8842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37130"/>
          <a:ext cx="647700" cy="483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1436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135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156359</xdr:rowOff>
    </xdr:from>
    <xdr:to>
      <xdr:col>29</xdr:col>
      <xdr:colOff>177800</xdr:colOff>
      <xdr:row>19</xdr:row>
      <xdr:rowOff>86509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90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8842</xdr:rowOff>
    </xdr:from>
    <xdr:to>
      <xdr:col>26</xdr:col>
      <xdr:colOff>50800</xdr:colOff>
      <xdr:row>20</xdr:row>
      <xdr:rowOff>38168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85467"/>
          <a:ext cx="698500" cy="29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36187</xdr:rowOff>
    </xdr:from>
    <xdr:to>
      <xdr:col>26</xdr:col>
      <xdr:colOff>101600</xdr:colOff>
      <xdr:row>19</xdr:row>
      <xdr:rowOff>137787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41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147964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0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38168</xdr:rowOff>
    </xdr:from>
    <xdr:to>
      <xdr:col>22</xdr:col>
      <xdr:colOff>114300</xdr:colOff>
      <xdr:row>20</xdr:row>
      <xdr:rowOff>61466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14793"/>
          <a:ext cx="698500" cy="23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55876</xdr:rowOff>
    </xdr:from>
    <xdr:to>
      <xdr:col>22</xdr:col>
      <xdr:colOff>165100</xdr:colOff>
      <xdr:row>19</xdr:row>
      <xdr:rowOff>157476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61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167652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61466</xdr:rowOff>
    </xdr:from>
    <xdr:to>
      <xdr:col>18</xdr:col>
      <xdr:colOff>177800</xdr:colOff>
      <xdr:row>20</xdr:row>
      <xdr:rowOff>77843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38091"/>
          <a:ext cx="698500" cy="16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74876</xdr:rowOff>
    </xdr:from>
    <xdr:to>
      <xdr:col>19</xdr:col>
      <xdr:colOff>38100</xdr:colOff>
      <xdr:row>20</xdr:row>
      <xdr:rowOff>5026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80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15203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89049</xdr:rowOff>
    </xdr:from>
    <xdr:to>
      <xdr:col>15</xdr:col>
      <xdr:colOff>101600</xdr:colOff>
      <xdr:row>20</xdr:row>
      <xdr:rowOff>19199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94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29376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6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81155</xdr:rowOff>
    </xdr:from>
    <xdr:to>
      <xdr:col>29</xdr:col>
      <xdr:colOff>177800</xdr:colOff>
      <xdr:row>20</xdr:row>
      <xdr:rowOff>11305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86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53232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5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129492</xdr:rowOff>
    </xdr:from>
    <xdr:to>
      <xdr:col>26</xdr:col>
      <xdr:colOff>101600</xdr:colOff>
      <xdr:row>20</xdr:row>
      <xdr:rowOff>59642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34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44419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21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158818</xdr:rowOff>
    </xdr:from>
    <xdr:to>
      <xdr:col>22</xdr:col>
      <xdr:colOff>165100</xdr:colOff>
      <xdr:row>20</xdr:row>
      <xdr:rowOff>88968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63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73745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50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10666</xdr:rowOff>
    </xdr:from>
    <xdr:to>
      <xdr:col>19</xdr:col>
      <xdr:colOff>38100</xdr:colOff>
      <xdr:row>20</xdr:row>
      <xdr:rowOff>112266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87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97043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7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27043</xdr:rowOff>
    </xdr:from>
    <xdr:to>
      <xdr:col>15</xdr:col>
      <xdr:colOff>101600</xdr:colOff>
      <xdr:row>20</xdr:row>
      <xdr:rowOff>128643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03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113420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207988</xdr:rowOff>
    </xdr:from>
    <xdr:to>
      <xdr:col>29</xdr:col>
      <xdr:colOff>127000</xdr:colOff>
      <xdr:row>37</xdr:row>
      <xdr:rowOff>63906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32538"/>
          <a:ext cx="0" cy="10560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35983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6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63906</xdr:rowOff>
    </xdr:from>
    <xdr:to>
      <xdr:col>30</xdr:col>
      <xdr:colOff>25400</xdr:colOff>
      <xdr:row>37</xdr:row>
      <xdr:rowOff>63906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886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122915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207988</xdr:rowOff>
    </xdr:from>
    <xdr:to>
      <xdr:col>30</xdr:col>
      <xdr:colOff>25400</xdr:colOff>
      <xdr:row>33</xdr:row>
      <xdr:rowOff>207988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32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95499</xdr:rowOff>
    </xdr:from>
    <xdr:to>
      <xdr:col>29</xdr:col>
      <xdr:colOff>127000</xdr:colOff>
      <xdr:row>35</xdr:row>
      <xdr:rowOff>170845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705849"/>
          <a:ext cx="647700" cy="75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280179</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47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92202</xdr:rowOff>
    </xdr:from>
    <xdr:to>
      <xdr:col>29</xdr:col>
      <xdr:colOff>177800</xdr:colOff>
      <xdr:row>35</xdr:row>
      <xdr:rowOff>193802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02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95499</xdr:rowOff>
    </xdr:from>
    <xdr:to>
      <xdr:col>26</xdr:col>
      <xdr:colOff>50800</xdr:colOff>
      <xdr:row>35</xdr:row>
      <xdr:rowOff>148392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705849"/>
          <a:ext cx="698500" cy="52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89184</xdr:rowOff>
    </xdr:from>
    <xdr:to>
      <xdr:col>26</xdr:col>
      <xdr:colOff>101600</xdr:colOff>
      <xdr:row>35</xdr:row>
      <xdr:rowOff>190784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9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175561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85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148392</xdr:rowOff>
    </xdr:from>
    <xdr:to>
      <xdr:col>22</xdr:col>
      <xdr:colOff>114300</xdr:colOff>
      <xdr:row>35</xdr:row>
      <xdr:rowOff>164326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758742"/>
          <a:ext cx="698500" cy="15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104469</xdr:rowOff>
    </xdr:from>
    <xdr:to>
      <xdr:col>22</xdr:col>
      <xdr:colOff>165100</xdr:colOff>
      <xdr:row>35</xdr:row>
      <xdr:rowOff>206069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14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190846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0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164326</xdr:rowOff>
    </xdr:from>
    <xdr:to>
      <xdr:col>18</xdr:col>
      <xdr:colOff>177800</xdr:colOff>
      <xdr:row>35</xdr:row>
      <xdr:rowOff>197976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774676"/>
          <a:ext cx="698500" cy="33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123630</xdr:rowOff>
    </xdr:from>
    <xdr:to>
      <xdr:col>19</xdr:col>
      <xdr:colOff>38100</xdr:colOff>
      <xdr:row>35</xdr:row>
      <xdr:rowOff>225230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210007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145763</xdr:rowOff>
    </xdr:from>
    <xdr:to>
      <xdr:col>15</xdr:col>
      <xdr:colOff>101600</xdr:colOff>
      <xdr:row>35</xdr:row>
      <xdr:rowOff>247363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257540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120045</xdr:rowOff>
    </xdr:from>
    <xdr:to>
      <xdr:col>29</xdr:col>
      <xdr:colOff>177800</xdr:colOff>
      <xdr:row>35</xdr:row>
      <xdr:rowOff>221645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30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92122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02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44699</xdr:rowOff>
    </xdr:from>
    <xdr:to>
      <xdr:col>26</xdr:col>
      <xdr:colOff>101600</xdr:colOff>
      <xdr:row>35</xdr:row>
      <xdr:rowOff>146299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655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156476</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423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97592</xdr:rowOff>
    </xdr:from>
    <xdr:to>
      <xdr:col>22</xdr:col>
      <xdr:colOff>165100</xdr:colOff>
      <xdr:row>35</xdr:row>
      <xdr:rowOff>199192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707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209369</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47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113526</xdr:rowOff>
    </xdr:from>
    <xdr:to>
      <xdr:col>19</xdr:col>
      <xdr:colOff>38100</xdr:colOff>
      <xdr:row>35</xdr:row>
      <xdr:rowOff>215126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723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225303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492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147176</xdr:rowOff>
    </xdr:from>
    <xdr:to>
      <xdr:col>15</xdr:col>
      <xdr:colOff>101600</xdr:colOff>
      <xdr:row>35</xdr:row>
      <xdr:rowOff>248776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57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233553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4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
2,970
16.37
3,211,640
3,096,558
95,314
1,924,274
2,222,512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73501</xdr:rowOff>
    </xdr:from>
    <xdr:to>
      <xdr:col>24</xdr:col>
      <xdr:colOff>62865</xdr:colOff>
      <xdr:row>38</xdr:row>
      <xdr:rowOff>62864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217001"/>
          <a:ext cx="1270" cy="136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66691</xdr:rowOff>
    </xdr:from>
    <xdr:ext cx="599010"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58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62864</xdr:rowOff>
    </xdr:from>
    <xdr:to>
      <xdr:col>24</xdr:col>
      <xdr:colOff>152400</xdr:colOff>
      <xdr:row>38</xdr:row>
      <xdr:rowOff>62864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57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20178</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9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73501</xdr:rowOff>
    </xdr:from>
    <xdr:to>
      <xdr:col>24</xdr:col>
      <xdr:colOff>152400</xdr:colOff>
      <xdr:row>30</xdr:row>
      <xdr:rowOff>73501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217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48556</xdr:rowOff>
    </xdr:from>
    <xdr:to>
      <xdr:col>24</xdr:col>
      <xdr:colOff>63500</xdr:colOff>
      <xdr:row>37</xdr:row>
      <xdr:rowOff>86502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92206"/>
          <a:ext cx="838200" cy="3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154577</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553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131700</xdr:rowOff>
    </xdr:from>
    <xdr:to>
      <xdr:col>24</xdr:col>
      <xdr:colOff>114300</xdr:colOff>
      <xdr:row>37</xdr:row>
      <xdr:rowOff>61850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86502</xdr:rowOff>
    </xdr:from>
    <xdr:to>
      <xdr:col>19</xdr:col>
      <xdr:colOff>177800</xdr:colOff>
      <xdr:row>37</xdr:row>
      <xdr:rowOff>108266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30152"/>
          <a:ext cx="889000" cy="2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164909</xdr:rowOff>
    </xdr:from>
    <xdr:to>
      <xdr:col>20</xdr:col>
      <xdr:colOff>38100</xdr:colOff>
      <xdr:row>37</xdr:row>
      <xdr:rowOff>95059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111586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108266</xdr:rowOff>
    </xdr:from>
    <xdr:to>
      <xdr:col>15</xdr:col>
      <xdr:colOff>50800</xdr:colOff>
      <xdr:row>37</xdr:row>
      <xdr:rowOff>115886</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451916"/>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170864</xdr:rowOff>
    </xdr:from>
    <xdr:to>
      <xdr:col>15</xdr:col>
      <xdr:colOff>101600</xdr:colOff>
      <xdr:row>37</xdr:row>
      <xdr:rowOff>101014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117541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8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115886</xdr:rowOff>
    </xdr:from>
    <xdr:to>
      <xdr:col>10</xdr:col>
      <xdr:colOff>114300</xdr:colOff>
      <xdr:row>37</xdr:row>
      <xdr:rowOff>139615</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459536"/>
          <a:ext cx="889000" cy="2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13155</xdr:rowOff>
    </xdr:from>
    <xdr:to>
      <xdr:col>10</xdr:col>
      <xdr:colOff>165100</xdr:colOff>
      <xdr:row>37</xdr:row>
      <xdr:rowOff>114755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5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131282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25059</xdr:rowOff>
    </xdr:from>
    <xdr:to>
      <xdr:col>6</xdr:col>
      <xdr:colOff>38100</xdr:colOff>
      <xdr:row>37</xdr:row>
      <xdr:rowOff>126659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6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143186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43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169206</xdr:rowOff>
    </xdr:from>
    <xdr:to>
      <xdr:col>24</xdr:col>
      <xdr:colOff>114300</xdr:colOff>
      <xdr:row>37</xdr:row>
      <xdr:rowOff>99356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147633</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35702</xdr:rowOff>
    </xdr:from>
    <xdr:to>
      <xdr:col>20</xdr:col>
      <xdr:colOff>38100</xdr:colOff>
      <xdr:row>37</xdr:row>
      <xdr:rowOff>137302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7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128429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472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57466</xdr:rowOff>
    </xdr:from>
    <xdr:to>
      <xdr:col>15</xdr:col>
      <xdr:colOff>101600</xdr:colOff>
      <xdr:row>37</xdr:row>
      <xdr:rowOff>159066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0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150192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493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65086</xdr:rowOff>
    </xdr:from>
    <xdr:to>
      <xdr:col>10</xdr:col>
      <xdr:colOff>165100</xdr:colOff>
      <xdr:row>37</xdr:row>
      <xdr:rowOff>166686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0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157814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01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88815</xdr:rowOff>
    </xdr:from>
    <xdr:to>
      <xdr:col>6</xdr:col>
      <xdr:colOff>38100</xdr:colOff>
      <xdr:row>38</xdr:row>
      <xdr:rowOff>18965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10092</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2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60447</xdr:rowOff>
    </xdr:from>
    <xdr:to>
      <xdr:col>24</xdr:col>
      <xdr:colOff>62865</xdr:colOff>
      <xdr:row>58</xdr:row>
      <xdr:rowOff>69482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2947"/>
          <a:ext cx="1270" cy="138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73309</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69482</xdr:rowOff>
    </xdr:from>
    <xdr:to>
      <xdr:col>24</xdr:col>
      <xdr:colOff>152400</xdr:colOff>
      <xdr:row>58</xdr:row>
      <xdr:rowOff>69482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7124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081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60447</xdr:rowOff>
    </xdr:from>
    <xdr:to>
      <xdr:col>24</xdr:col>
      <xdr:colOff>152400</xdr:colOff>
      <xdr:row>50</xdr:row>
      <xdr:rowOff>60447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162706</xdr:rowOff>
    </xdr:from>
    <xdr:to>
      <xdr:col>24</xdr:col>
      <xdr:colOff>63500</xdr:colOff>
      <xdr:row>58</xdr:row>
      <xdr:rowOff>27611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35356"/>
          <a:ext cx="838200" cy="3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171352</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1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148475</xdr:rowOff>
    </xdr:from>
    <xdr:to>
      <xdr:col>24</xdr:col>
      <xdr:colOff>114300</xdr:colOff>
      <xdr:row>57</xdr:row>
      <xdr:rowOff>78625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20176</xdr:rowOff>
    </xdr:from>
    <xdr:to>
      <xdr:col>19</xdr:col>
      <xdr:colOff>177800</xdr:colOff>
      <xdr:row>58</xdr:row>
      <xdr:rowOff>27611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64276"/>
          <a:ext cx="889000" cy="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1440</xdr:rowOff>
    </xdr:from>
    <xdr:to>
      <xdr:col>20</xdr:col>
      <xdr:colOff>38100</xdr:colOff>
      <xdr:row>57</xdr:row>
      <xdr:rowOff>103040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119567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4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20176</xdr:rowOff>
    </xdr:from>
    <xdr:to>
      <xdr:col>15</xdr:col>
      <xdr:colOff>50800</xdr:colOff>
      <xdr:row>58</xdr:row>
      <xdr:rowOff>28376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64276"/>
          <a:ext cx="889000" cy="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5522</xdr:rowOff>
    </xdr:from>
    <xdr:to>
      <xdr:col>15</xdr:col>
      <xdr:colOff>101600</xdr:colOff>
      <xdr:row>57</xdr:row>
      <xdr:rowOff>107122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123649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25243</xdr:rowOff>
    </xdr:from>
    <xdr:to>
      <xdr:col>10</xdr:col>
      <xdr:colOff>114300</xdr:colOff>
      <xdr:row>58</xdr:row>
      <xdr:rowOff>28376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69343"/>
          <a:ext cx="889000" cy="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39268</xdr:rowOff>
    </xdr:from>
    <xdr:to>
      <xdr:col>10</xdr:col>
      <xdr:colOff>165100</xdr:colOff>
      <xdr:row>57</xdr:row>
      <xdr:rowOff>140868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52315</xdr:rowOff>
    </xdr:from>
    <xdr:to>
      <xdr:col>6</xdr:col>
      <xdr:colOff>38100</xdr:colOff>
      <xdr:row>57</xdr:row>
      <xdr:rowOff>153915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170442</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111906</xdr:rowOff>
    </xdr:from>
    <xdr:to>
      <xdr:col>24</xdr:col>
      <xdr:colOff>114300</xdr:colOff>
      <xdr:row>58</xdr:row>
      <xdr:rowOff>42056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8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26833</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99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148261</xdr:rowOff>
    </xdr:from>
    <xdr:to>
      <xdr:col>20</xdr:col>
      <xdr:colOff>38100</xdr:colOff>
      <xdr:row>58</xdr:row>
      <xdr:rowOff>78411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2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69538</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13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140826</xdr:rowOff>
    </xdr:from>
    <xdr:to>
      <xdr:col>15</xdr:col>
      <xdr:colOff>101600</xdr:colOff>
      <xdr:row>58</xdr:row>
      <xdr:rowOff>70976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62103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06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149026</xdr:rowOff>
    </xdr:from>
    <xdr:to>
      <xdr:col>10</xdr:col>
      <xdr:colOff>165100</xdr:colOff>
      <xdr:row>58</xdr:row>
      <xdr:rowOff>79176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2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70303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14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145893</xdr:rowOff>
    </xdr:from>
    <xdr:to>
      <xdr:col>6</xdr:col>
      <xdr:colOff>38100</xdr:colOff>
      <xdr:row>58</xdr:row>
      <xdr:rowOff>76043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1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67170</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11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60824</xdr:rowOff>
    </xdr:from>
    <xdr:to>
      <xdr:col>24</xdr:col>
      <xdr:colOff>62865</xdr:colOff>
      <xdr:row>78</xdr:row>
      <xdr:rowOff>137734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05224"/>
          <a:ext cx="1270" cy="1105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141561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4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137734</xdr:rowOff>
    </xdr:from>
    <xdr:to>
      <xdr:col>24</xdr:col>
      <xdr:colOff>152400</xdr:colOff>
      <xdr:row>78</xdr:row>
      <xdr:rowOff>137734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7501</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8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60824</xdr:rowOff>
    </xdr:from>
    <xdr:to>
      <xdr:col>24</xdr:col>
      <xdr:colOff>152400</xdr:colOff>
      <xdr:row>72</xdr:row>
      <xdr:rowOff>60824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0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50445</xdr:rowOff>
    </xdr:from>
    <xdr:to>
      <xdr:col>24</xdr:col>
      <xdr:colOff>63500</xdr:colOff>
      <xdr:row>77</xdr:row>
      <xdr:rowOff>159620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252095"/>
          <a:ext cx="838200" cy="109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42395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44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63968</xdr:rowOff>
    </xdr:from>
    <xdr:to>
      <xdr:col>24</xdr:col>
      <xdr:colOff>114300</xdr:colOff>
      <xdr:row>77</xdr:row>
      <xdr:rowOff>165568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159620</xdr:rowOff>
    </xdr:from>
    <xdr:to>
      <xdr:col>19</xdr:col>
      <xdr:colOff>177800</xdr:colOff>
      <xdr:row>78</xdr:row>
      <xdr:rowOff>5896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61270"/>
          <a:ext cx="889000" cy="1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76482</xdr:rowOff>
    </xdr:from>
    <xdr:to>
      <xdr:col>20</xdr:col>
      <xdr:colOff>38100</xdr:colOff>
      <xdr:row>78</xdr:row>
      <xdr:rowOff>6632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23159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5896</xdr:rowOff>
    </xdr:from>
    <xdr:to>
      <xdr:col>15</xdr:col>
      <xdr:colOff>50800</xdr:colOff>
      <xdr:row>78</xdr:row>
      <xdr:rowOff>46225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78996"/>
          <a:ext cx="889000" cy="40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81663</xdr:rowOff>
    </xdr:from>
    <xdr:to>
      <xdr:col>15</xdr:col>
      <xdr:colOff>101600</xdr:colOff>
      <xdr:row>78</xdr:row>
      <xdr:rowOff>11813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28340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46225</xdr:rowOff>
    </xdr:from>
    <xdr:to>
      <xdr:col>10</xdr:col>
      <xdr:colOff>114300</xdr:colOff>
      <xdr:row>78</xdr:row>
      <xdr:rowOff>89984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19325"/>
          <a:ext cx="889000" cy="4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92749</xdr:rowOff>
    </xdr:from>
    <xdr:to>
      <xdr:col>10</xdr:col>
      <xdr:colOff>165100</xdr:colOff>
      <xdr:row>78</xdr:row>
      <xdr:rowOff>22899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39426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110832</xdr:rowOff>
    </xdr:from>
    <xdr:to>
      <xdr:col>6</xdr:col>
      <xdr:colOff>38100</xdr:colOff>
      <xdr:row>78</xdr:row>
      <xdr:rowOff>40982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57509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171095</xdr:rowOff>
    </xdr:from>
    <xdr:to>
      <xdr:col>24</xdr:col>
      <xdr:colOff>114300</xdr:colOff>
      <xdr:row>77</xdr:row>
      <xdr:rowOff>101245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0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22522</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05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108820</xdr:rowOff>
    </xdr:from>
    <xdr:to>
      <xdr:col>20</xdr:col>
      <xdr:colOff>38100</xdr:colOff>
      <xdr:row>78</xdr:row>
      <xdr:rowOff>38970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30097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40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126546</xdr:rowOff>
    </xdr:from>
    <xdr:to>
      <xdr:col>15</xdr:col>
      <xdr:colOff>101600</xdr:colOff>
      <xdr:row>78</xdr:row>
      <xdr:rowOff>56696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2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47823</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42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166875</xdr:rowOff>
    </xdr:from>
    <xdr:to>
      <xdr:col>10</xdr:col>
      <xdr:colOff>165100</xdr:colOff>
      <xdr:row>78</xdr:row>
      <xdr:rowOff>97025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6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88152</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6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39184</xdr:rowOff>
    </xdr:from>
    <xdr:to>
      <xdr:col>6</xdr:col>
      <xdr:colOff>38100</xdr:colOff>
      <xdr:row>78</xdr:row>
      <xdr:rowOff>140784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1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131911</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50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40267</xdr:rowOff>
    </xdr:from>
    <xdr:to>
      <xdr:col>24</xdr:col>
      <xdr:colOff>62865</xdr:colOff>
      <xdr:row>98</xdr:row>
      <xdr:rowOff>6099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0767"/>
          <a:ext cx="1270" cy="1337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9926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6099</xdr:rowOff>
    </xdr:from>
    <xdr:to>
      <xdr:col>24</xdr:col>
      <xdr:colOff>152400</xdr:colOff>
      <xdr:row>98</xdr:row>
      <xdr:rowOff>6099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158394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40267</xdr:rowOff>
    </xdr:from>
    <xdr:to>
      <xdr:col>24</xdr:col>
      <xdr:colOff>152400</xdr:colOff>
      <xdr:row>90</xdr:row>
      <xdr:rowOff>40267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0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66151</xdr:rowOff>
    </xdr:from>
    <xdr:to>
      <xdr:col>24</xdr:col>
      <xdr:colOff>63500</xdr:colOff>
      <xdr:row>96</xdr:row>
      <xdr:rowOff>96456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6525351"/>
          <a:ext cx="838200" cy="30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157215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102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134338</xdr:rowOff>
    </xdr:from>
    <xdr:to>
      <xdr:col>24</xdr:col>
      <xdr:colOff>114300</xdr:colOff>
      <xdr:row>95</xdr:row>
      <xdr:rowOff>64488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66151</xdr:rowOff>
    </xdr:from>
    <xdr:to>
      <xdr:col>19</xdr:col>
      <xdr:colOff>177800</xdr:colOff>
      <xdr:row>96</xdr:row>
      <xdr:rowOff>74609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525351"/>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149868</xdr:rowOff>
    </xdr:from>
    <xdr:to>
      <xdr:col>20</xdr:col>
      <xdr:colOff>38100</xdr:colOff>
      <xdr:row>95</xdr:row>
      <xdr:rowOff>80018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96545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04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152417</xdr:rowOff>
    </xdr:from>
    <xdr:to>
      <xdr:col>15</xdr:col>
      <xdr:colOff>50800</xdr:colOff>
      <xdr:row>96</xdr:row>
      <xdr:rowOff>74609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440167"/>
          <a:ext cx="889000" cy="9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25433</xdr:rowOff>
    </xdr:from>
    <xdr:to>
      <xdr:col>15</xdr:col>
      <xdr:colOff>101600</xdr:colOff>
      <xdr:row>95</xdr:row>
      <xdr:rowOff>127033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143560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0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152417</xdr:rowOff>
    </xdr:from>
    <xdr:to>
      <xdr:col>10</xdr:col>
      <xdr:colOff>114300</xdr:colOff>
      <xdr:row>96</xdr:row>
      <xdr:rowOff>141925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440167"/>
          <a:ext cx="889000" cy="16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133783</xdr:rowOff>
    </xdr:from>
    <xdr:to>
      <xdr:col>10</xdr:col>
      <xdr:colOff>165100</xdr:colOff>
      <xdr:row>95</xdr:row>
      <xdr:rowOff>63933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80460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80382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45656</xdr:rowOff>
    </xdr:from>
    <xdr:to>
      <xdr:col>24</xdr:col>
      <xdr:colOff>114300</xdr:colOff>
      <xdr:row>96</xdr:row>
      <xdr:rowOff>147256</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50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24083</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48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15351</xdr:rowOff>
    </xdr:from>
    <xdr:to>
      <xdr:col>20</xdr:col>
      <xdr:colOff>38100</xdr:colOff>
      <xdr:row>96</xdr:row>
      <xdr:rowOff>116951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47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108078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56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23809</xdr:rowOff>
    </xdr:from>
    <xdr:to>
      <xdr:col>15</xdr:col>
      <xdr:colOff>101600</xdr:colOff>
      <xdr:row>96</xdr:row>
      <xdr:rowOff>125409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8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116536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57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101617</xdr:rowOff>
    </xdr:from>
    <xdr:to>
      <xdr:col>10</xdr:col>
      <xdr:colOff>165100</xdr:colOff>
      <xdr:row>96</xdr:row>
      <xdr:rowOff>31767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38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22894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48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91125</xdr:rowOff>
    </xdr:from>
    <xdr:to>
      <xdr:col>6</xdr:col>
      <xdr:colOff>38100</xdr:colOff>
      <xdr:row>97</xdr:row>
      <xdr:rowOff>21275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5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12402</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64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41221</xdr:rowOff>
    </xdr:from>
    <xdr:to>
      <xdr:col>54</xdr:col>
      <xdr:colOff>189865</xdr:colOff>
      <xdr:row>38</xdr:row>
      <xdr:rowOff>143996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84721"/>
          <a:ext cx="1270" cy="14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147823</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143996</xdr:rowOff>
    </xdr:from>
    <xdr:to>
      <xdr:col>55</xdr:col>
      <xdr:colOff>88900</xdr:colOff>
      <xdr:row>38</xdr:row>
      <xdr:rowOff>143996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9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159348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5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41221</xdr:rowOff>
    </xdr:from>
    <xdr:to>
      <xdr:col>55</xdr:col>
      <xdr:colOff>88900</xdr:colOff>
      <xdr:row>30</xdr:row>
      <xdr:rowOff>41221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8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74451</xdr:rowOff>
    </xdr:from>
    <xdr:to>
      <xdr:col>55</xdr:col>
      <xdr:colOff>0</xdr:colOff>
      <xdr:row>37</xdr:row>
      <xdr:rowOff>162616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418101"/>
          <a:ext cx="838200" cy="8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81546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2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58669</xdr:rowOff>
    </xdr:from>
    <xdr:to>
      <xdr:col>55</xdr:col>
      <xdr:colOff>50800</xdr:colOff>
      <xdr:row>36</xdr:row>
      <xdr:rowOff>160269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151589</xdr:rowOff>
    </xdr:from>
    <xdr:to>
      <xdr:col>50</xdr:col>
      <xdr:colOff>114300</xdr:colOff>
      <xdr:row>37</xdr:row>
      <xdr:rowOff>162616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495239"/>
          <a:ext cx="889000" cy="11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108137</xdr:rowOff>
    </xdr:from>
    <xdr:to>
      <xdr:col>50</xdr:col>
      <xdr:colOff>165100</xdr:colOff>
      <xdr:row>37</xdr:row>
      <xdr:rowOff>38287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54814</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5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151589</xdr:rowOff>
    </xdr:from>
    <xdr:to>
      <xdr:col>45</xdr:col>
      <xdr:colOff>177800</xdr:colOff>
      <xdr:row>38</xdr:row>
      <xdr:rowOff>14158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95239"/>
          <a:ext cx="889000" cy="3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139649</xdr:rowOff>
    </xdr:from>
    <xdr:to>
      <xdr:col>46</xdr:col>
      <xdr:colOff>38100</xdr:colOff>
      <xdr:row>37</xdr:row>
      <xdr:rowOff>69799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86326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8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40706</xdr:rowOff>
    </xdr:from>
    <xdr:to>
      <xdr:col>41</xdr:col>
      <xdr:colOff>50800</xdr:colOff>
      <xdr:row>38</xdr:row>
      <xdr:rowOff>14158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384356"/>
          <a:ext cx="889000" cy="14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2915</xdr:rowOff>
    </xdr:from>
    <xdr:to>
      <xdr:col>41</xdr:col>
      <xdr:colOff>101600</xdr:colOff>
      <xdr:row>37</xdr:row>
      <xdr:rowOff>104515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121042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2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11932</xdr:rowOff>
    </xdr:from>
    <xdr:to>
      <xdr:col>36</xdr:col>
      <xdr:colOff>165100</xdr:colOff>
      <xdr:row>36</xdr:row>
      <xdr:rowOff>113532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130059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23651</xdr:rowOff>
    </xdr:from>
    <xdr:to>
      <xdr:col>55</xdr:col>
      <xdr:colOff>50800</xdr:colOff>
      <xdr:row>37</xdr:row>
      <xdr:rowOff>125251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6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2078</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4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111816</xdr:rowOff>
    </xdr:from>
    <xdr:to>
      <xdr:col>50</xdr:col>
      <xdr:colOff>165100</xdr:colOff>
      <xdr:row>38</xdr:row>
      <xdr:rowOff>41966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5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33093</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4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100789</xdr:rowOff>
    </xdr:from>
    <xdr:to>
      <xdr:col>46</xdr:col>
      <xdr:colOff>38100</xdr:colOff>
      <xdr:row>38</xdr:row>
      <xdr:rowOff>30939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4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22066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3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134808</xdr:rowOff>
    </xdr:from>
    <xdr:to>
      <xdr:col>41</xdr:col>
      <xdr:colOff>101600</xdr:colOff>
      <xdr:row>38</xdr:row>
      <xdr:rowOff>64957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784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56085</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571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161356</xdr:rowOff>
    </xdr:from>
    <xdr:to>
      <xdr:col>36</xdr:col>
      <xdr:colOff>165100</xdr:colOff>
      <xdr:row>37</xdr:row>
      <xdr:rowOff>91506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3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82633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426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137633</xdr:rowOff>
    </xdr:from>
    <xdr:to>
      <xdr:col>54</xdr:col>
      <xdr:colOff>189865</xdr:colOff>
      <xdr:row>59</xdr:row>
      <xdr:rowOff>22999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81583"/>
          <a:ext cx="1270" cy="1256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26826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22999</xdr:rowOff>
    </xdr:from>
    <xdr:to>
      <xdr:col>55</xdr:col>
      <xdr:colOff>88900</xdr:colOff>
      <xdr:row>59</xdr:row>
      <xdr:rowOff>22999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84310</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56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137633</xdr:rowOff>
    </xdr:from>
    <xdr:to>
      <xdr:col>55</xdr:col>
      <xdr:colOff>88900</xdr:colOff>
      <xdr:row>51</xdr:row>
      <xdr:rowOff>137633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8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22999</xdr:rowOff>
    </xdr:from>
    <xdr:to>
      <xdr:col>55</xdr:col>
      <xdr:colOff>0</xdr:colOff>
      <xdr:row>59</xdr:row>
      <xdr:rowOff>39693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138549"/>
          <a:ext cx="838200" cy="1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136279</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37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113402</xdr:rowOff>
    </xdr:from>
    <xdr:to>
      <xdr:col>55</xdr:col>
      <xdr:colOff>50800</xdr:colOff>
      <xdr:row>58</xdr:row>
      <xdr:rowOff>43552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31326</xdr:rowOff>
    </xdr:from>
    <xdr:to>
      <xdr:col>50</xdr:col>
      <xdr:colOff>114300</xdr:colOff>
      <xdr:row>59</xdr:row>
      <xdr:rowOff>39693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146876"/>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111500</xdr:rowOff>
    </xdr:from>
    <xdr:to>
      <xdr:col>50</xdr:col>
      <xdr:colOff>165100</xdr:colOff>
      <xdr:row>58</xdr:row>
      <xdr:rowOff>41650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58177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59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11981</xdr:rowOff>
    </xdr:from>
    <xdr:to>
      <xdr:col>45</xdr:col>
      <xdr:colOff>177800</xdr:colOff>
      <xdr:row>59</xdr:row>
      <xdr:rowOff>31326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127531"/>
          <a:ext cx="889000" cy="1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121471</xdr:rowOff>
    </xdr:from>
    <xdr:to>
      <xdr:col>46</xdr:col>
      <xdr:colOff>38100</xdr:colOff>
      <xdr:row>58</xdr:row>
      <xdr:rowOff>51621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68148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80950</xdr:rowOff>
    </xdr:from>
    <xdr:to>
      <xdr:col>41</xdr:col>
      <xdr:colOff>50800</xdr:colOff>
      <xdr:row>59</xdr:row>
      <xdr:rowOff>11981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25050"/>
          <a:ext cx="889000" cy="10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125120</xdr:rowOff>
    </xdr:from>
    <xdr:to>
      <xdr:col>41</xdr:col>
      <xdr:colOff>101600</xdr:colOff>
      <xdr:row>58</xdr:row>
      <xdr:rowOff>55270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71797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107162</xdr:rowOff>
    </xdr:from>
    <xdr:to>
      <xdr:col>36</xdr:col>
      <xdr:colOff>165100</xdr:colOff>
      <xdr:row>58</xdr:row>
      <xdr:rowOff>37312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53839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143649</xdr:rowOff>
    </xdr:from>
    <xdr:to>
      <xdr:col>55</xdr:col>
      <xdr:colOff>50800</xdr:colOff>
      <xdr:row>59</xdr:row>
      <xdr:rowOff>73799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8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58576</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1000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160343</xdr:rowOff>
    </xdr:from>
    <xdr:to>
      <xdr:col>50</xdr:col>
      <xdr:colOff>165100</xdr:colOff>
      <xdr:row>59</xdr:row>
      <xdr:rowOff>90493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10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81620</xdr:rowOff>
    </xdr:from>
    <xdr:ext cx="469744"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04428" y="1019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151976</xdr:rowOff>
    </xdr:from>
    <xdr:to>
      <xdr:col>46</xdr:col>
      <xdr:colOff>38100</xdr:colOff>
      <xdr:row>59</xdr:row>
      <xdr:rowOff>82126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9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73253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18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132631</xdr:rowOff>
    </xdr:from>
    <xdr:to>
      <xdr:col>41</xdr:col>
      <xdr:colOff>101600</xdr:colOff>
      <xdr:row>59</xdr:row>
      <xdr:rowOff>62781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7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53908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1016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30150</xdr:rowOff>
    </xdr:from>
    <xdr:to>
      <xdr:col>36</xdr:col>
      <xdr:colOff>165100</xdr:colOff>
      <xdr:row>58</xdr:row>
      <xdr:rowOff>131750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7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122877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06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139998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41498"/>
          <a:ext cx="1270" cy="1447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86675</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16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139998</xdr:rowOff>
    </xdr:from>
    <xdr:to>
      <xdr:col>55</xdr:col>
      <xdr:colOff>88900</xdr:colOff>
      <xdr:row>70</xdr:row>
      <xdr:rowOff>139998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33679</xdr:rowOff>
    </xdr:from>
    <xdr:to>
      <xdr:col>55</xdr:col>
      <xdr:colOff>0</xdr:colOff>
      <xdr:row>79</xdr:row>
      <xdr:rowOff>38503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78229"/>
          <a:ext cx="838200" cy="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98768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00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75891</xdr:rowOff>
    </xdr:from>
    <xdr:to>
      <xdr:col>55</xdr:col>
      <xdr:colOff>50800</xdr:colOff>
      <xdr:row>79</xdr:row>
      <xdr:rowOff>6041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32910</xdr:rowOff>
    </xdr:from>
    <xdr:to>
      <xdr:col>50</xdr:col>
      <xdr:colOff>114300</xdr:colOff>
      <xdr:row>79</xdr:row>
      <xdr:rowOff>38503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77460"/>
          <a:ext cx="889000" cy="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76056</xdr:rowOff>
    </xdr:from>
    <xdr:to>
      <xdr:col>50</xdr:col>
      <xdr:colOff>165100</xdr:colOff>
      <xdr:row>79</xdr:row>
      <xdr:rowOff>6206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22733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27567</xdr:rowOff>
    </xdr:from>
    <xdr:to>
      <xdr:col>45</xdr:col>
      <xdr:colOff>177800</xdr:colOff>
      <xdr:row>79</xdr:row>
      <xdr:rowOff>32910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72117"/>
          <a:ext cx="889000" cy="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65867</xdr:rowOff>
    </xdr:from>
    <xdr:to>
      <xdr:col>46</xdr:col>
      <xdr:colOff>38100</xdr:colOff>
      <xdr:row>78</xdr:row>
      <xdr:rowOff>167467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3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12544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9240</xdr:rowOff>
    </xdr:from>
    <xdr:to>
      <xdr:col>41</xdr:col>
      <xdr:colOff>50800</xdr:colOff>
      <xdr:row>79</xdr:row>
      <xdr:rowOff>27567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82340"/>
          <a:ext cx="889000" cy="18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79440</xdr:rowOff>
    </xdr:from>
    <xdr:to>
      <xdr:col>41</xdr:col>
      <xdr:colOff>101600</xdr:colOff>
      <xdr:row>79</xdr:row>
      <xdr:rowOff>9590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26117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156748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52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154329</xdr:rowOff>
    </xdr:from>
    <xdr:to>
      <xdr:col>55</xdr:col>
      <xdr:colOff>50800</xdr:colOff>
      <xdr:row>79</xdr:row>
      <xdr:rowOff>84479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2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69256</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4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159153</xdr:rowOff>
    </xdr:from>
    <xdr:to>
      <xdr:col>50</xdr:col>
      <xdr:colOff>165100</xdr:colOff>
      <xdr:row>79</xdr:row>
      <xdr:rowOff>89303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80430</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24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153560</xdr:rowOff>
    </xdr:from>
    <xdr:to>
      <xdr:col>46</xdr:col>
      <xdr:colOff>38100</xdr:colOff>
      <xdr:row>79</xdr:row>
      <xdr:rowOff>83710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2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74837</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1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148217</xdr:rowOff>
    </xdr:from>
    <xdr:to>
      <xdr:col>41</xdr:col>
      <xdr:colOff>101600</xdr:colOff>
      <xdr:row>79</xdr:row>
      <xdr:rowOff>78367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69494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61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129890</xdr:rowOff>
    </xdr:from>
    <xdr:to>
      <xdr:col>36</xdr:col>
      <xdr:colOff>165100</xdr:colOff>
      <xdr:row>78</xdr:row>
      <xdr:rowOff>60040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3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76567</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10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69783</xdr:rowOff>
    </xdr:from>
    <xdr:to>
      <xdr:col>54</xdr:col>
      <xdr:colOff>189865</xdr:colOff>
      <xdr:row>99</xdr:row>
      <xdr:rowOff>44450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71733"/>
          <a:ext cx="1270" cy="1346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16460</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46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69783</xdr:rowOff>
    </xdr:from>
    <xdr:to>
      <xdr:col>55</xdr:col>
      <xdr:colOff>88900</xdr:colOff>
      <xdr:row>91</xdr:row>
      <xdr:rowOff>69783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7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24958</xdr:rowOff>
    </xdr:from>
    <xdr:to>
      <xdr:col>55</xdr:col>
      <xdr:colOff>0</xdr:colOff>
      <xdr:row>99</xdr:row>
      <xdr:rowOff>43045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998508"/>
          <a:ext cx="838200" cy="1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129836</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8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106959</xdr:rowOff>
    </xdr:from>
    <xdr:to>
      <xdr:col>55</xdr:col>
      <xdr:colOff>50800</xdr:colOff>
      <xdr:row>98</xdr:row>
      <xdr:rowOff>37109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35906</xdr:rowOff>
    </xdr:from>
    <xdr:to>
      <xdr:col>50</xdr:col>
      <xdr:colOff>114300</xdr:colOff>
      <xdr:row>99</xdr:row>
      <xdr:rowOff>43045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7009456"/>
          <a:ext cx="889000" cy="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105231</xdr:rowOff>
    </xdr:from>
    <xdr:to>
      <xdr:col>50</xdr:col>
      <xdr:colOff>165100</xdr:colOff>
      <xdr:row>98</xdr:row>
      <xdr:rowOff>35381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51908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51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34337</xdr:rowOff>
    </xdr:from>
    <xdr:to>
      <xdr:col>45</xdr:col>
      <xdr:colOff>177800</xdr:colOff>
      <xdr:row>99</xdr:row>
      <xdr:rowOff>35906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7007887"/>
          <a:ext cx="889000" cy="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132541</xdr:rowOff>
    </xdr:from>
    <xdr:to>
      <xdr:col>46</xdr:col>
      <xdr:colOff>38100</xdr:colOff>
      <xdr:row>98</xdr:row>
      <xdr:rowOff>62691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79218</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538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32711</xdr:rowOff>
    </xdr:from>
    <xdr:to>
      <xdr:col>41</xdr:col>
      <xdr:colOff>50800</xdr:colOff>
      <xdr:row>99</xdr:row>
      <xdr:rowOff>34337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7006261"/>
          <a:ext cx="889000" cy="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147174</xdr:rowOff>
    </xdr:from>
    <xdr:to>
      <xdr:col>41</xdr:col>
      <xdr:colOff>101600</xdr:colOff>
      <xdr:row>98</xdr:row>
      <xdr:rowOff>77324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108068</xdr:rowOff>
    </xdr:from>
    <xdr:to>
      <xdr:col>36</xdr:col>
      <xdr:colOff>165100</xdr:colOff>
      <xdr:row>98</xdr:row>
      <xdr:rowOff>38218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3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54745</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145608</xdr:rowOff>
    </xdr:from>
    <xdr:to>
      <xdr:col>55</xdr:col>
      <xdr:colOff>50800</xdr:colOff>
      <xdr:row>99</xdr:row>
      <xdr:rowOff>75758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94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60535</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6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163695</xdr:rowOff>
    </xdr:from>
    <xdr:to>
      <xdr:col>50</xdr:col>
      <xdr:colOff>165100</xdr:colOff>
      <xdr:row>99</xdr:row>
      <xdr:rowOff>93845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96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84972</xdr:rowOff>
    </xdr:from>
    <xdr:ext cx="469744"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04428" y="1705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156556</xdr:rowOff>
    </xdr:from>
    <xdr:to>
      <xdr:col>46</xdr:col>
      <xdr:colOff>38100</xdr:colOff>
      <xdr:row>99</xdr:row>
      <xdr:rowOff>86706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95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77833</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15428" y="1705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154987</xdr:rowOff>
    </xdr:from>
    <xdr:to>
      <xdr:col>41</xdr:col>
      <xdr:colOff>101600</xdr:colOff>
      <xdr:row>99</xdr:row>
      <xdr:rowOff>85137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5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76264</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26428" y="1704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153361</xdr:rowOff>
    </xdr:from>
    <xdr:to>
      <xdr:col>36</xdr:col>
      <xdr:colOff>165100</xdr:colOff>
      <xdr:row>99</xdr:row>
      <xdr:rowOff>83511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5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74638</xdr:rowOff>
    </xdr:from>
    <xdr:ext cx="469744"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37428" y="1704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103759</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47259"/>
          <a:ext cx="1269" cy="1483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70809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50436</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22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103759</xdr:rowOff>
    </xdr:from>
    <xdr:to>
      <xdr:col>86</xdr:col>
      <xdr:colOff>25400</xdr:colOff>
      <xdr:row>30</xdr:row>
      <xdr:rowOff>103759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47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159709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0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136832</xdr:rowOff>
    </xdr:from>
    <xdr:to>
      <xdr:col>85</xdr:col>
      <xdr:colOff>177800</xdr:colOff>
      <xdr:row>39</xdr:row>
      <xdr:rowOff>66982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5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132548</xdr:rowOff>
    </xdr:from>
    <xdr:to>
      <xdr:col>81</xdr:col>
      <xdr:colOff>101600</xdr:colOff>
      <xdr:row>39</xdr:row>
      <xdr:rowOff>62698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79225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131738</xdr:rowOff>
    </xdr:from>
    <xdr:to>
      <xdr:col>76</xdr:col>
      <xdr:colOff>165100</xdr:colOff>
      <xdr:row>39</xdr:row>
      <xdr:rowOff>61888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78415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133103</xdr:rowOff>
    </xdr:from>
    <xdr:to>
      <xdr:col>72</xdr:col>
      <xdr:colOff>38100</xdr:colOff>
      <xdr:row>39</xdr:row>
      <xdr:rowOff>63253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79779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135147</xdr:rowOff>
    </xdr:from>
    <xdr:to>
      <xdr:col>67</xdr:col>
      <xdr:colOff>101600</xdr:colOff>
      <xdr:row>39</xdr:row>
      <xdr:rowOff>65297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81824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115259</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30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69487</xdr:rowOff>
    </xdr:from>
    <xdr:to>
      <xdr:col>85</xdr:col>
      <xdr:colOff>126364</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flipV="1">
          <a:off x="16317595" y="8641987"/>
          <a:ext cx="1269"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135217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10250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16164</xdr:rowOff>
    </xdr:from>
    <xdr:ext cx="469744"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841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69487</xdr:rowOff>
    </xdr:from>
    <xdr:to>
      <xdr:col>86</xdr:col>
      <xdr:colOff>25400</xdr:colOff>
      <xdr:row>50</xdr:row>
      <xdr:rowOff>69487</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8641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52667</xdr:rowOff>
    </xdr:from>
    <xdr:ext cx="313932"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9967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29790</xdr:rowOff>
    </xdr:from>
    <xdr:to>
      <xdr:col>85</xdr:col>
      <xdr:colOff>177800</xdr:colOff>
      <xdr:row>59</xdr:row>
      <xdr:rowOff>131390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1014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33383</xdr:rowOff>
    </xdr:from>
    <xdr:to>
      <xdr:col>81</xdr:col>
      <xdr:colOff>101600</xdr:colOff>
      <xdr:row>59</xdr:row>
      <xdr:rowOff>134983</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101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151510</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24333" y="9924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35342</xdr:rowOff>
    </xdr:from>
    <xdr:to>
      <xdr:col>76</xdr:col>
      <xdr:colOff>165100</xdr:colOff>
      <xdr:row>59</xdr:row>
      <xdr:rowOff>136942</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1015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153469</xdr:rowOff>
    </xdr:from>
    <xdr:ext cx="313932"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35333" y="9926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8217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10123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42401</xdr:rowOff>
    </xdr:from>
    <xdr:to>
      <xdr:col>85</xdr:col>
      <xdr:colOff>126364</xdr:colOff>
      <xdr:row>78</xdr:row>
      <xdr:rowOff>160134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15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163961</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3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160134</xdr:rowOff>
    </xdr:from>
    <xdr:to>
      <xdr:col>86</xdr:col>
      <xdr:colOff>25400</xdr:colOff>
      <xdr:row>78</xdr:row>
      <xdr:rowOff>160134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33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160528</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42401</xdr:rowOff>
    </xdr:from>
    <xdr:to>
      <xdr:col>86</xdr:col>
      <xdr:colOff>25400</xdr:colOff>
      <xdr:row>71</xdr:row>
      <xdr:rowOff>42401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131480</xdr:rowOff>
    </xdr:from>
    <xdr:to>
      <xdr:col>85</xdr:col>
      <xdr:colOff>127000</xdr:colOff>
      <xdr:row>77</xdr:row>
      <xdr:rowOff>138792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333130"/>
          <a:ext cx="838200" cy="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18874</xdr:rowOff>
    </xdr:from>
    <xdr:ext cx="599010"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49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167447</xdr:rowOff>
    </xdr:from>
    <xdr:to>
      <xdr:col>85</xdr:col>
      <xdr:colOff>177800</xdr:colOff>
      <xdr:row>77</xdr:row>
      <xdr:rowOff>97597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9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138792</xdr:rowOff>
    </xdr:from>
    <xdr:to>
      <xdr:col>81</xdr:col>
      <xdr:colOff>50800</xdr:colOff>
      <xdr:row>77</xdr:row>
      <xdr:rowOff>166336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340442"/>
          <a:ext cx="889000" cy="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7579</xdr:rowOff>
    </xdr:from>
    <xdr:to>
      <xdr:col>81</xdr:col>
      <xdr:colOff>101600</xdr:colOff>
      <xdr:row>77</xdr:row>
      <xdr:rowOff>109179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125706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98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166336</xdr:rowOff>
    </xdr:from>
    <xdr:to>
      <xdr:col>76</xdr:col>
      <xdr:colOff>114300</xdr:colOff>
      <xdr:row>78</xdr:row>
      <xdr:rowOff>15306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367986"/>
          <a:ext cx="889000" cy="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10638</xdr:rowOff>
    </xdr:from>
    <xdr:to>
      <xdr:col>76</xdr:col>
      <xdr:colOff>165100</xdr:colOff>
      <xdr:row>77</xdr:row>
      <xdr:rowOff>112238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128765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15306</xdr:rowOff>
    </xdr:from>
    <xdr:to>
      <xdr:col>71</xdr:col>
      <xdr:colOff>177800</xdr:colOff>
      <xdr:row>78</xdr:row>
      <xdr:rowOff>34009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388406"/>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36632</xdr:rowOff>
    </xdr:from>
    <xdr:to>
      <xdr:col>72</xdr:col>
      <xdr:colOff>38100</xdr:colOff>
      <xdr:row>77</xdr:row>
      <xdr:rowOff>138232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154759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168634</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80680</xdr:rowOff>
    </xdr:from>
    <xdr:to>
      <xdr:col>85</xdr:col>
      <xdr:colOff>177800</xdr:colOff>
      <xdr:row>78</xdr:row>
      <xdr:rowOff>10830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28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59107</xdr:rowOff>
    </xdr:from>
    <xdr:ext cx="599010"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60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87992</xdr:rowOff>
    </xdr:from>
    <xdr:to>
      <xdr:col>81</xdr:col>
      <xdr:colOff>101600</xdr:colOff>
      <xdr:row>78</xdr:row>
      <xdr:rowOff>18142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8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9269</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181795" y="13382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115536</xdr:rowOff>
    </xdr:from>
    <xdr:to>
      <xdr:col>76</xdr:col>
      <xdr:colOff>165100</xdr:colOff>
      <xdr:row>78</xdr:row>
      <xdr:rowOff>45686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3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36813</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292795" y="13409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135956</xdr:rowOff>
    </xdr:from>
    <xdr:to>
      <xdr:col>72</xdr:col>
      <xdr:colOff>38100</xdr:colOff>
      <xdr:row>78</xdr:row>
      <xdr:rowOff>66106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57233</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03795" y="1343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154659</xdr:rowOff>
    </xdr:from>
    <xdr:to>
      <xdr:col>67</xdr:col>
      <xdr:colOff>101600</xdr:colOff>
      <xdr:row>78</xdr:row>
      <xdr:rowOff>84809</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35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75936</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44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132880</xdr:rowOff>
    </xdr:from>
    <xdr:to>
      <xdr:col>85</xdr:col>
      <xdr:colOff>126364</xdr:colOff>
      <xdr:row>98</xdr:row>
      <xdr:rowOff>139619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63380"/>
          <a:ext cx="1269" cy="137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143446</xdr:rowOff>
    </xdr:from>
    <xdr:ext cx="313932"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139619</xdr:rowOff>
    </xdr:from>
    <xdr:to>
      <xdr:col>86</xdr:col>
      <xdr:colOff>25400</xdr:colOff>
      <xdr:row>98</xdr:row>
      <xdr:rowOff>139619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79557</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86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132880</xdr:rowOff>
    </xdr:from>
    <xdr:to>
      <xdr:col>86</xdr:col>
      <xdr:colOff>25400</xdr:colOff>
      <xdr:row>90</xdr:row>
      <xdr:rowOff>132880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84089</xdr:rowOff>
    </xdr:from>
    <xdr:to>
      <xdr:col>85</xdr:col>
      <xdr:colOff>127000</xdr:colOff>
      <xdr:row>98</xdr:row>
      <xdr:rowOff>88798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886189"/>
          <a:ext cx="83820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2398</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33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150971</xdr:rowOff>
    </xdr:from>
    <xdr:to>
      <xdr:col>85</xdr:col>
      <xdr:colOff>177800</xdr:colOff>
      <xdr:row>98</xdr:row>
      <xdr:rowOff>81121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79724</xdr:rowOff>
    </xdr:from>
    <xdr:to>
      <xdr:col>81</xdr:col>
      <xdr:colOff>50800</xdr:colOff>
      <xdr:row>98</xdr:row>
      <xdr:rowOff>88798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81824"/>
          <a:ext cx="889000" cy="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158102</xdr:rowOff>
    </xdr:from>
    <xdr:to>
      <xdr:col>81</xdr:col>
      <xdr:colOff>101600</xdr:colOff>
      <xdr:row>98</xdr:row>
      <xdr:rowOff>88252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8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104779</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56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77208</xdr:rowOff>
    </xdr:from>
    <xdr:to>
      <xdr:col>76</xdr:col>
      <xdr:colOff>114300</xdr:colOff>
      <xdr:row>98</xdr:row>
      <xdr:rowOff>79724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879308"/>
          <a:ext cx="889000" cy="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151967</xdr:rowOff>
    </xdr:from>
    <xdr:to>
      <xdr:col>76</xdr:col>
      <xdr:colOff>165100</xdr:colOff>
      <xdr:row>98</xdr:row>
      <xdr:rowOff>82117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98644</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57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77208</xdr:rowOff>
    </xdr:from>
    <xdr:to>
      <xdr:col>71</xdr:col>
      <xdr:colOff>177800</xdr:colOff>
      <xdr:row>98</xdr:row>
      <xdr:rowOff>92321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79308"/>
          <a:ext cx="889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138706</xdr:rowOff>
    </xdr:from>
    <xdr:to>
      <xdr:col>72</xdr:col>
      <xdr:colOff>38100</xdr:colOff>
      <xdr:row>98</xdr:row>
      <xdr:rowOff>68856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85383</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03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133452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33289</xdr:rowOff>
    </xdr:from>
    <xdr:to>
      <xdr:col>85</xdr:col>
      <xdr:colOff>177800</xdr:colOff>
      <xdr:row>98</xdr:row>
      <xdr:rowOff>134889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3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129397</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37998</xdr:rowOff>
    </xdr:from>
    <xdr:to>
      <xdr:col>81</xdr:col>
      <xdr:colOff>101600</xdr:colOff>
      <xdr:row>98</xdr:row>
      <xdr:rowOff>139598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4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130725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93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28924</xdr:rowOff>
    </xdr:from>
    <xdr:to>
      <xdr:col>76</xdr:col>
      <xdr:colOff>165100</xdr:colOff>
      <xdr:row>98</xdr:row>
      <xdr:rowOff>130524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3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121651</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92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26408</xdr:rowOff>
    </xdr:from>
    <xdr:to>
      <xdr:col>72</xdr:col>
      <xdr:colOff>38100</xdr:colOff>
      <xdr:row>98</xdr:row>
      <xdr:rowOff>128008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2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119135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92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41521</xdr:rowOff>
    </xdr:from>
    <xdr:to>
      <xdr:col>67</xdr:col>
      <xdr:colOff>101600</xdr:colOff>
      <xdr:row>98</xdr:row>
      <xdr:rowOff>143121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4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134248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93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55004</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69954"/>
          <a:ext cx="1269" cy="141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4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55004</xdr:rowOff>
    </xdr:from>
    <xdr:to>
      <xdr:col>116</xdr:col>
      <xdr:colOff>152400</xdr:colOff>
      <xdr:row>31</xdr:row>
      <xdr:rowOff>55004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69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112104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455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89226</xdr:rowOff>
    </xdr:from>
    <xdr:to>
      <xdr:col>116</xdr:col>
      <xdr:colOff>114300</xdr:colOff>
      <xdr:row>39</xdr:row>
      <xdr:rowOff>19376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60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160827</xdr:rowOff>
    </xdr:from>
    <xdr:to>
      <xdr:col>112</xdr:col>
      <xdr:colOff>38100</xdr:colOff>
      <xdr:row>39</xdr:row>
      <xdr:rowOff>90977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67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107504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5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3077</xdr:rowOff>
    </xdr:from>
    <xdr:to>
      <xdr:col>107</xdr:col>
      <xdr:colOff>101600</xdr:colOff>
      <xdr:row>39</xdr:row>
      <xdr:rowOff>104677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6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121204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46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7257</xdr:rowOff>
    </xdr:from>
    <xdr:to>
      <xdr:col>102</xdr:col>
      <xdr:colOff>165100</xdr:colOff>
      <xdr:row>39</xdr:row>
      <xdr:rowOff>108857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6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125384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7437</xdr:rowOff>
    </xdr:from>
    <xdr:to>
      <xdr:col>98</xdr:col>
      <xdr:colOff>38100</xdr:colOff>
      <xdr:row>39</xdr:row>
      <xdr:rowOff>109037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6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125564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40742</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84692"/>
          <a:ext cx="1269" cy="1375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158869</xdr:rowOff>
    </xdr:from>
    <xdr:ext cx="599010"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5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40742</xdr:rowOff>
    </xdr:from>
    <xdr:to>
      <xdr:col>116</xdr:col>
      <xdr:colOff>152400</xdr:colOff>
      <xdr:row>51</xdr:row>
      <xdr:rowOff>40742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8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27407</xdr:rowOff>
    </xdr:from>
    <xdr:to>
      <xdr:col>116</xdr:col>
      <xdr:colOff>63500</xdr:colOff>
      <xdr:row>59</xdr:row>
      <xdr:rowOff>27801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1323300" y="10142957"/>
          <a:ext cx="8382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76369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49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53492</xdr:rowOff>
    </xdr:from>
    <xdr:to>
      <xdr:col>116</xdr:col>
      <xdr:colOff>114300</xdr:colOff>
      <xdr:row>58</xdr:row>
      <xdr:rowOff>155092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9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27801</xdr:rowOff>
    </xdr:from>
    <xdr:to>
      <xdr:col>111</xdr:col>
      <xdr:colOff>177800</xdr:colOff>
      <xdr:row>59</xdr:row>
      <xdr:rowOff>27915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0434300" y="10143351"/>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67564</xdr:rowOff>
    </xdr:from>
    <xdr:to>
      <xdr:col>112</xdr:col>
      <xdr:colOff>38100</xdr:colOff>
      <xdr:row>58</xdr:row>
      <xdr:rowOff>169164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1001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14241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8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27915</xdr:rowOff>
    </xdr:from>
    <xdr:to>
      <xdr:col>107</xdr:col>
      <xdr:colOff>50800</xdr:colOff>
      <xdr:row>59</xdr:row>
      <xdr:rowOff>28270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9545300" y="10143465"/>
          <a:ext cx="889000" cy="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63729</xdr:rowOff>
    </xdr:from>
    <xdr:to>
      <xdr:col>107</xdr:col>
      <xdr:colOff>101600</xdr:colOff>
      <xdr:row>58</xdr:row>
      <xdr:rowOff>165329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100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10406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8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28270</xdr:rowOff>
    </xdr:from>
    <xdr:to>
      <xdr:col>102</xdr:col>
      <xdr:colOff>114300</xdr:colOff>
      <xdr:row>59</xdr:row>
      <xdr:rowOff>28587</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8656300" y="10143820"/>
          <a:ext cx="889000" cy="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63868</xdr:rowOff>
    </xdr:from>
    <xdr:to>
      <xdr:col>102</xdr:col>
      <xdr:colOff>165100</xdr:colOff>
      <xdr:row>58</xdr:row>
      <xdr:rowOff>165468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100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8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61709</xdr:rowOff>
    </xdr:from>
    <xdr:to>
      <xdr:col>98</xdr:col>
      <xdr:colOff>38100</xdr:colOff>
      <xdr:row>58</xdr:row>
      <xdr:rowOff>163309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10005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8386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78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148057</xdr:rowOff>
    </xdr:from>
    <xdr:to>
      <xdr:col>116</xdr:col>
      <xdr:colOff>114300</xdr:colOff>
      <xdr:row>59</xdr:row>
      <xdr:rowOff>78207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09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62984</xdr:rowOff>
    </xdr:from>
    <xdr:ext cx="469744"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0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148451</xdr:rowOff>
    </xdr:from>
    <xdr:to>
      <xdr:col>112</xdr:col>
      <xdr:colOff>38100</xdr:colOff>
      <xdr:row>59</xdr:row>
      <xdr:rowOff>78601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09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69728</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088428" y="10185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148565</xdr:rowOff>
    </xdr:from>
    <xdr:to>
      <xdr:col>107</xdr:col>
      <xdr:colOff>101600</xdr:colOff>
      <xdr:row>59</xdr:row>
      <xdr:rowOff>78715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09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69842</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199428" y="1018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148920</xdr:rowOff>
    </xdr:from>
    <xdr:to>
      <xdr:col>102</xdr:col>
      <xdr:colOff>165100</xdr:colOff>
      <xdr:row>59</xdr:row>
      <xdr:rowOff>79070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0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70197</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10428" y="101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149237</xdr:rowOff>
    </xdr:from>
    <xdr:to>
      <xdr:col>98</xdr:col>
      <xdr:colOff>38100</xdr:colOff>
      <xdr:row>59</xdr:row>
      <xdr:rowOff>79387</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09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70514</xdr:rowOff>
    </xdr:from>
    <xdr:ext cx="469744"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21428" y="1018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142718</xdr:rowOff>
    </xdr:from>
    <xdr:to>
      <xdr:col>116</xdr:col>
      <xdr:colOff>62864</xdr:colOff>
      <xdr:row>78</xdr:row>
      <xdr:rowOff>35344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4218"/>
          <a:ext cx="1269" cy="1264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39171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1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35344</xdr:rowOff>
    </xdr:from>
    <xdr:to>
      <xdr:col>116</xdr:col>
      <xdr:colOff>152400</xdr:colOff>
      <xdr:row>78</xdr:row>
      <xdr:rowOff>35344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89395</xdr:rowOff>
    </xdr:from>
    <xdr:ext cx="599010"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1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142718</xdr:rowOff>
    </xdr:from>
    <xdr:to>
      <xdr:col>116</xdr:col>
      <xdr:colOff>152400</xdr:colOff>
      <xdr:row>70</xdr:row>
      <xdr:rowOff>142718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43276</xdr:rowOff>
    </xdr:from>
    <xdr:to>
      <xdr:col>116</xdr:col>
      <xdr:colOff>63500</xdr:colOff>
      <xdr:row>77</xdr:row>
      <xdr:rowOff>63681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3073476"/>
          <a:ext cx="838200" cy="19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68192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926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45315</xdr:rowOff>
    </xdr:from>
    <xdr:to>
      <xdr:col>116</xdr:col>
      <xdr:colOff>114300</xdr:colOff>
      <xdr:row>76</xdr:row>
      <xdr:rowOff>146915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41269</xdr:rowOff>
    </xdr:from>
    <xdr:to>
      <xdr:col>111</xdr:col>
      <xdr:colOff>177800</xdr:colOff>
      <xdr:row>76</xdr:row>
      <xdr:rowOff>43276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0434300" y="13071469"/>
          <a:ext cx="8890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88799</xdr:rowOff>
    </xdr:from>
    <xdr:to>
      <xdr:col>112</xdr:col>
      <xdr:colOff>38100</xdr:colOff>
      <xdr:row>76</xdr:row>
      <xdr:rowOff>18949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4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35476</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2722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41269</xdr:rowOff>
    </xdr:from>
    <xdr:to>
      <xdr:col>107</xdr:col>
      <xdr:colOff>50800</xdr:colOff>
      <xdr:row>76</xdr:row>
      <xdr:rowOff>55849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071469"/>
          <a:ext cx="889000" cy="1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66424</xdr:rowOff>
    </xdr:from>
    <xdr:to>
      <xdr:col>107</xdr:col>
      <xdr:colOff>101600</xdr:colOff>
      <xdr:row>75</xdr:row>
      <xdr:rowOff>168024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13101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70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55849</xdr:rowOff>
    </xdr:from>
    <xdr:to>
      <xdr:col>102</xdr:col>
      <xdr:colOff>114300</xdr:colOff>
      <xdr:row>76</xdr:row>
      <xdr:rowOff>71183</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086049"/>
          <a:ext cx="889000" cy="1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91694</xdr:rowOff>
    </xdr:from>
    <xdr:to>
      <xdr:col>102</xdr:col>
      <xdr:colOff>165100</xdr:colOff>
      <xdr:row>76</xdr:row>
      <xdr:rowOff>21844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38371</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45795" y="127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89343</xdr:rowOff>
    </xdr:from>
    <xdr:to>
      <xdr:col>98</xdr:col>
      <xdr:colOff>38100</xdr:colOff>
      <xdr:row>76</xdr:row>
      <xdr:rowOff>19493</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36020</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56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12881</xdr:rowOff>
    </xdr:from>
    <xdr:to>
      <xdr:col>116</xdr:col>
      <xdr:colOff>114300</xdr:colOff>
      <xdr:row>77</xdr:row>
      <xdr:rowOff>114481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21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162758</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319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163926</xdr:rowOff>
    </xdr:from>
    <xdr:to>
      <xdr:col>112</xdr:col>
      <xdr:colOff>38100</xdr:colOff>
      <xdr:row>76</xdr:row>
      <xdr:rowOff>94076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2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85203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11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161919</xdr:rowOff>
    </xdr:from>
    <xdr:to>
      <xdr:col>107</xdr:col>
      <xdr:colOff>101600</xdr:colOff>
      <xdr:row>76</xdr:row>
      <xdr:rowOff>92069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02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83196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11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5049</xdr:rowOff>
    </xdr:from>
    <xdr:to>
      <xdr:col>102</xdr:col>
      <xdr:colOff>165100</xdr:colOff>
      <xdr:row>76</xdr:row>
      <xdr:rowOff>106649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3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97776</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12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20383</xdr:rowOff>
    </xdr:from>
    <xdr:to>
      <xdr:col>98</xdr:col>
      <xdr:colOff>38100</xdr:colOff>
      <xdr:row>76</xdr:row>
      <xdr:rowOff>121983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05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113110</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14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・歳出決算総額は、住民一人当たり</a:t>
          </a:r>
          <a:r>
            <a:rPr kumimoji="1" lang="en-US" altLang="ja-JP" sz="1100" b="0" i="0" baseline="0">
              <a:solidFill>
                <a:schemeClr val="dk1"/>
              </a:solidFill>
              <a:effectLst/>
              <a:latin typeface="+mn-lt"/>
              <a:ea typeface="+mn-ea"/>
              <a:cs typeface="+mn-cs"/>
            </a:rPr>
            <a:t>1,039,113</a:t>
          </a:r>
          <a:r>
            <a:rPr kumimoji="1" lang="ja-JP" altLang="ja-JP" sz="1100" b="0" i="0" baseline="0">
              <a:solidFill>
                <a:schemeClr val="dk1"/>
              </a:solidFill>
              <a:effectLst/>
              <a:latin typeface="+mn-lt"/>
              <a:ea typeface="+mn-ea"/>
              <a:cs typeface="+mn-cs"/>
            </a:rPr>
            <a:t>円となっている。主な構成項目である人件費は、住民一人当たり</a:t>
          </a:r>
          <a:r>
            <a:rPr kumimoji="1" lang="en-US" altLang="ja-JP" sz="1100" b="0" i="0" baseline="0">
              <a:solidFill>
                <a:schemeClr val="dk1"/>
              </a:solidFill>
              <a:effectLst/>
              <a:latin typeface="+mn-lt"/>
              <a:ea typeface="+mn-ea"/>
              <a:cs typeface="+mn-cs"/>
            </a:rPr>
            <a:t>240,819</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10.68</a:t>
          </a:r>
          <a:r>
            <a:rPr kumimoji="1" lang="ja-JP" altLang="ja-JP" sz="1100" b="0" i="0" baseline="0">
              <a:solidFill>
                <a:schemeClr val="dk1"/>
              </a:solidFill>
              <a:effectLst/>
              <a:latin typeface="+mn-lt"/>
              <a:ea typeface="+mn-ea"/>
              <a:cs typeface="+mn-cs"/>
            </a:rPr>
            <a:t>％の増となっている。これは、人事院勧告等により職員や会計年度任用職員等に伴う任期の定めのない常勤職員の給料及びその他の手当の増によるものである。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維持補修</a:t>
          </a:r>
          <a:r>
            <a:rPr kumimoji="1" lang="ja-JP" altLang="ja-JP" sz="1100" b="0" i="0" baseline="0">
              <a:solidFill>
                <a:schemeClr val="dk1"/>
              </a:solidFill>
              <a:effectLst/>
              <a:latin typeface="+mn-lt"/>
              <a:ea typeface="+mn-ea"/>
              <a:cs typeface="+mn-cs"/>
            </a:rPr>
            <a:t>費は、住民一人当たり</a:t>
          </a:r>
          <a:r>
            <a:rPr kumimoji="1" lang="en-US" altLang="ja-JP" sz="1100" b="0" i="0" baseline="0">
              <a:solidFill>
                <a:schemeClr val="dk1"/>
              </a:solidFill>
              <a:effectLst/>
              <a:latin typeface="+mn-lt"/>
              <a:ea typeface="+mn-ea"/>
              <a:cs typeface="+mn-cs"/>
            </a:rPr>
            <a:t>57,022</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72.0</a:t>
          </a:r>
          <a:r>
            <a:rPr kumimoji="1" lang="ja-JP" altLang="ja-JP" sz="1100" b="0" i="0" baseline="0">
              <a:solidFill>
                <a:schemeClr val="dk1"/>
              </a:solidFill>
              <a:effectLst/>
              <a:latin typeface="+mn-lt"/>
              <a:ea typeface="+mn-ea"/>
              <a:cs typeface="+mn-cs"/>
            </a:rPr>
            <a:t>％の増となっている。これは、</a:t>
          </a:r>
          <a:r>
            <a:rPr kumimoji="1" lang="ja-JP" altLang="en-US" sz="1100" b="0" i="0" baseline="0">
              <a:solidFill>
                <a:schemeClr val="dk1"/>
              </a:solidFill>
              <a:effectLst/>
              <a:latin typeface="+mn-lt"/>
              <a:ea typeface="+mn-ea"/>
              <a:cs typeface="+mn-cs"/>
            </a:rPr>
            <a:t>小学校のプール修繕工事や村道除雪委託料の増によるものである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補助</a:t>
          </a:r>
          <a:r>
            <a:rPr kumimoji="1" lang="ja-JP" altLang="ja-JP" sz="1100" b="0" i="0" baseline="0">
              <a:solidFill>
                <a:schemeClr val="dk1"/>
              </a:solidFill>
              <a:effectLst/>
              <a:latin typeface="+mn-lt"/>
              <a:ea typeface="+mn-ea"/>
              <a:cs typeface="+mn-cs"/>
            </a:rPr>
            <a:t>費は、住民一人当たり</a:t>
          </a:r>
          <a:r>
            <a:rPr kumimoji="1" lang="en-US" altLang="ja-JP" sz="1100" b="0" i="0" baseline="0">
              <a:solidFill>
                <a:schemeClr val="dk1"/>
              </a:solidFill>
              <a:effectLst/>
              <a:latin typeface="+mn-lt"/>
              <a:ea typeface="+mn-ea"/>
              <a:cs typeface="+mn-cs"/>
            </a:rPr>
            <a:t>224,960</a:t>
          </a:r>
          <a:r>
            <a:rPr kumimoji="1" lang="ja-JP" altLang="ja-JP" sz="1100" b="0" i="0" baseline="0">
              <a:solidFill>
                <a:schemeClr val="dk1"/>
              </a:solidFill>
              <a:effectLst/>
              <a:latin typeface="+mn-lt"/>
              <a:ea typeface="+mn-ea"/>
              <a:cs typeface="+mn-cs"/>
            </a:rPr>
            <a:t>円となって</a:t>
          </a:r>
          <a:r>
            <a:rPr kumimoji="1" lang="ja-JP" altLang="en-US" sz="1100" b="0" i="0" baseline="0">
              <a:solidFill>
                <a:schemeClr val="dk1"/>
              </a:solidFill>
              <a:effectLst/>
              <a:latin typeface="+mn-lt"/>
              <a:ea typeface="+mn-ea"/>
              <a:cs typeface="+mn-cs"/>
            </a:rPr>
            <a:t>おり、前年度比で</a:t>
          </a:r>
          <a:r>
            <a:rPr kumimoji="1" lang="en-US" altLang="ja-JP" sz="1100" b="0" i="0" baseline="0">
              <a:solidFill>
                <a:schemeClr val="dk1"/>
              </a:solidFill>
              <a:effectLst/>
              <a:latin typeface="+mn-lt"/>
              <a:ea typeface="+mn-ea"/>
              <a:cs typeface="+mn-cs"/>
            </a:rPr>
            <a:t>31.6</a:t>
          </a:r>
          <a:r>
            <a:rPr kumimoji="1" lang="ja-JP" altLang="en-US" sz="1100" b="0" i="0" baseline="0">
              <a:solidFill>
                <a:schemeClr val="dk1"/>
              </a:solidFill>
              <a:effectLst/>
              <a:latin typeface="+mn-lt"/>
              <a:ea typeface="+mn-ea"/>
              <a:cs typeface="+mn-cs"/>
            </a:rPr>
            <a:t>％の増となっている。</a:t>
          </a:r>
          <a:r>
            <a:rPr kumimoji="1" lang="ja-JP" altLang="ja-JP" sz="1100" b="0" i="0" baseline="0">
              <a:solidFill>
                <a:schemeClr val="dk1"/>
              </a:solidFill>
              <a:effectLst/>
              <a:latin typeface="+mn-lt"/>
              <a:ea typeface="+mn-ea"/>
              <a:cs typeface="+mn-cs"/>
            </a:rPr>
            <a:t>これは、</a:t>
          </a:r>
          <a:r>
            <a:rPr kumimoji="1" lang="ja-JP" altLang="en-US" sz="1100" b="0" i="0" baseline="0">
              <a:solidFill>
                <a:schemeClr val="dk1"/>
              </a:solidFill>
              <a:effectLst/>
              <a:latin typeface="+mn-lt"/>
              <a:ea typeface="+mn-ea"/>
              <a:cs typeface="+mn-cs"/>
            </a:rPr>
            <a:t>定額減税補足給付金（調整給付）による増、下水道事業会計の法適用化となったことより繰出金から補助費計上となったことによるものである。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・積立金は、住民一人当たり</a:t>
          </a:r>
          <a:r>
            <a:rPr kumimoji="1" lang="en-US" altLang="ja-JP" sz="1100" b="0" i="0" baseline="0">
              <a:solidFill>
                <a:schemeClr val="dk1"/>
              </a:solidFill>
              <a:effectLst/>
              <a:latin typeface="+mn-lt"/>
              <a:ea typeface="+mn-ea"/>
              <a:cs typeface="+mn-cs"/>
            </a:rPr>
            <a:t>60,816</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9.2</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となっている。これは</a:t>
          </a:r>
          <a:r>
            <a:rPr kumimoji="1" lang="ja-JP" altLang="en-US" sz="1100" b="0" i="0" baseline="0">
              <a:solidFill>
                <a:schemeClr val="dk1"/>
              </a:solidFill>
              <a:effectLst/>
              <a:latin typeface="+mn-lt"/>
              <a:ea typeface="+mn-ea"/>
              <a:cs typeface="+mn-cs"/>
            </a:rPr>
            <a:t>ふるさと納税</a:t>
          </a:r>
          <a:r>
            <a:rPr kumimoji="1" lang="ja-JP" altLang="ja-JP" sz="1100" b="0" i="0" baseline="0">
              <a:solidFill>
                <a:schemeClr val="dk1"/>
              </a:solidFill>
              <a:effectLst/>
              <a:latin typeface="+mn-lt"/>
              <a:ea typeface="+mn-ea"/>
              <a:cs typeface="+mn-cs"/>
            </a:rPr>
            <a:t>基金の元金積立金が</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したことによるものである。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2,980
2,970
16.37
3,211,640
3,096,558
95,314
1,924,274
2,222,512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27115</xdr:rowOff>
    </xdr:from>
    <xdr:to>
      <xdr:col>24</xdr:col>
      <xdr:colOff>62865</xdr:colOff>
      <xdr:row>38</xdr:row>
      <xdr:rowOff>33230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170615"/>
          <a:ext cx="1270" cy="137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37057</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33230</xdr:rowOff>
    </xdr:from>
    <xdr:to>
      <xdr:col>24</xdr:col>
      <xdr:colOff>152400</xdr:colOff>
      <xdr:row>38</xdr:row>
      <xdr:rowOff>33230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145242</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4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27115</xdr:rowOff>
    </xdr:from>
    <xdr:to>
      <xdr:col>24</xdr:col>
      <xdr:colOff>152400</xdr:colOff>
      <xdr:row>30</xdr:row>
      <xdr:rowOff>27115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17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71044</xdr:rowOff>
    </xdr:from>
    <xdr:to>
      <xdr:col>24</xdr:col>
      <xdr:colOff>63500</xdr:colOff>
      <xdr:row>37</xdr:row>
      <xdr:rowOff>77502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14694"/>
          <a:ext cx="838200" cy="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161917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6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139040</xdr:rowOff>
    </xdr:from>
    <xdr:to>
      <xdr:col>24</xdr:col>
      <xdr:colOff>114300</xdr:colOff>
      <xdr:row>37</xdr:row>
      <xdr:rowOff>69190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77502</xdr:rowOff>
    </xdr:from>
    <xdr:to>
      <xdr:col>19</xdr:col>
      <xdr:colOff>177800</xdr:colOff>
      <xdr:row>37</xdr:row>
      <xdr:rowOff>99200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21152"/>
          <a:ext cx="889000" cy="2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159823</xdr:rowOff>
    </xdr:from>
    <xdr:to>
      <xdr:col>20</xdr:col>
      <xdr:colOff>38100</xdr:colOff>
      <xdr:row>37</xdr:row>
      <xdr:rowOff>89973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106500</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0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99200</xdr:rowOff>
    </xdr:from>
    <xdr:to>
      <xdr:col>15</xdr:col>
      <xdr:colOff>50800</xdr:colOff>
      <xdr:row>37</xdr:row>
      <xdr:rowOff>102343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42850"/>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164967</xdr:rowOff>
    </xdr:from>
    <xdr:to>
      <xdr:col>15</xdr:col>
      <xdr:colOff>101600</xdr:colOff>
      <xdr:row>37</xdr:row>
      <xdr:rowOff>95117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111644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89865</xdr:rowOff>
    </xdr:from>
    <xdr:to>
      <xdr:col>10</xdr:col>
      <xdr:colOff>114300</xdr:colOff>
      <xdr:row>37</xdr:row>
      <xdr:rowOff>102343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33515"/>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7290</xdr:rowOff>
    </xdr:from>
    <xdr:to>
      <xdr:col>10</xdr:col>
      <xdr:colOff>165100</xdr:colOff>
      <xdr:row>37</xdr:row>
      <xdr:rowOff>108890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125417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127588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20244</xdr:rowOff>
    </xdr:from>
    <xdr:to>
      <xdr:col>24</xdr:col>
      <xdr:colOff>114300</xdr:colOff>
      <xdr:row>37</xdr:row>
      <xdr:rowOff>121844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6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170121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26702</xdr:rowOff>
    </xdr:from>
    <xdr:to>
      <xdr:col>20</xdr:col>
      <xdr:colOff>38100</xdr:colOff>
      <xdr:row>37</xdr:row>
      <xdr:rowOff>128302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119429</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6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48400</xdr:rowOff>
    </xdr:from>
    <xdr:to>
      <xdr:col>15</xdr:col>
      <xdr:colOff>101600</xdr:colOff>
      <xdr:row>37</xdr:row>
      <xdr:rowOff>150000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9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141126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51543</xdr:rowOff>
    </xdr:from>
    <xdr:to>
      <xdr:col>10</xdr:col>
      <xdr:colOff>165100</xdr:colOff>
      <xdr:row>37</xdr:row>
      <xdr:rowOff>153143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9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144270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39065</xdr:rowOff>
    </xdr:from>
    <xdr:to>
      <xdr:col>6</xdr:col>
      <xdr:colOff>38100</xdr:colOff>
      <xdr:row>37</xdr:row>
      <xdr:rowOff>140665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131792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7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16142</xdr:rowOff>
    </xdr:from>
    <xdr:to>
      <xdr:col>24</xdr:col>
      <xdr:colOff>62865</xdr:colOff>
      <xdr:row>58</xdr:row>
      <xdr:rowOff>61973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31542"/>
          <a:ext cx="1270" cy="10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65800</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61973</xdr:rowOff>
    </xdr:from>
    <xdr:to>
      <xdr:col>24</xdr:col>
      <xdr:colOff>152400</xdr:colOff>
      <xdr:row>58</xdr:row>
      <xdr:rowOff>61973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06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134269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06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2,520,250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16142</xdr:rowOff>
    </xdr:from>
    <xdr:to>
      <xdr:col>24</xdr:col>
      <xdr:colOff>152400</xdr:colOff>
      <xdr:row>52</xdr:row>
      <xdr:rowOff>16142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25743</xdr:rowOff>
    </xdr:from>
    <xdr:to>
      <xdr:col>24</xdr:col>
      <xdr:colOff>63500</xdr:colOff>
      <xdr:row>58</xdr:row>
      <xdr:rowOff>52937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969843"/>
          <a:ext cx="838200" cy="2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103674</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04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80797</xdr:rowOff>
    </xdr:from>
    <xdr:to>
      <xdr:col>24</xdr:col>
      <xdr:colOff>114300</xdr:colOff>
      <xdr:row>58</xdr:row>
      <xdr:rowOff>10947</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5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46053</xdr:rowOff>
    </xdr:from>
    <xdr:to>
      <xdr:col>19</xdr:col>
      <xdr:colOff>177800</xdr:colOff>
      <xdr:row>58</xdr:row>
      <xdr:rowOff>52937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90153"/>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95784</xdr:rowOff>
    </xdr:from>
    <xdr:to>
      <xdr:col>20</xdr:col>
      <xdr:colOff>38100</xdr:colOff>
      <xdr:row>58</xdr:row>
      <xdr:rowOff>25934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6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42461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43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46053</xdr:rowOff>
    </xdr:from>
    <xdr:to>
      <xdr:col>15</xdr:col>
      <xdr:colOff>50800</xdr:colOff>
      <xdr:row>58</xdr:row>
      <xdr:rowOff>49015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90153"/>
          <a:ext cx="889000" cy="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86508</xdr:rowOff>
    </xdr:from>
    <xdr:to>
      <xdr:col>15</xdr:col>
      <xdr:colOff>101600</xdr:colOff>
      <xdr:row>58</xdr:row>
      <xdr:rowOff>16658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5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33185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3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12643</xdr:rowOff>
    </xdr:from>
    <xdr:to>
      <xdr:col>10</xdr:col>
      <xdr:colOff>114300</xdr:colOff>
      <xdr:row>58</xdr:row>
      <xdr:rowOff>49015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956743"/>
          <a:ext cx="889000" cy="3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91374</xdr:rowOff>
    </xdr:from>
    <xdr:to>
      <xdr:col>10</xdr:col>
      <xdr:colOff>165100</xdr:colOff>
      <xdr:row>58</xdr:row>
      <xdr:rowOff>21524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38051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3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14595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1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146393</xdr:rowOff>
    </xdr:from>
    <xdr:to>
      <xdr:col>24</xdr:col>
      <xdr:colOff>114300</xdr:colOff>
      <xdr:row>58</xdr:row>
      <xdr:rowOff>76543</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1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61320</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33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2137</xdr:rowOff>
    </xdr:from>
    <xdr:to>
      <xdr:col>20</xdr:col>
      <xdr:colOff>38100</xdr:colOff>
      <xdr:row>58</xdr:row>
      <xdr:rowOff>103737</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4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94864</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38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166703</xdr:rowOff>
    </xdr:from>
    <xdr:to>
      <xdr:col>15</xdr:col>
      <xdr:colOff>101600</xdr:colOff>
      <xdr:row>58</xdr:row>
      <xdr:rowOff>96853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3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87980</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3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169665</xdr:rowOff>
    </xdr:from>
    <xdr:to>
      <xdr:col>10</xdr:col>
      <xdr:colOff>165100</xdr:colOff>
      <xdr:row>58</xdr:row>
      <xdr:rowOff>99815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4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90942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35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133293</xdr:rowOff>
    </xdr:from>
    <xdr:to>
      <xdr:col>6</xdr:col>
      <xdr:colOff>38100</xdr:colOff>
      <xdr:row>58</xdr:row>
      <xdr:rowOff>63443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0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54570</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99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116383</xdr:rowOff>
    </xdr:from>
    <xdr:to>
      <xdr:col>24</xdr:col>
      <xdr:colOff>62865</xdr:colOff>
      <xdr:row>78</xdr:row>
      <xdr:rowOff>96796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6433"/>
          <a:ext cx="1270" cy="152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100623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7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96796</xdr:rowOff>
    </xdr:from>
    <xdr:to>
      <xdr:col>24</xdr:col>
      <xdr:colOff>152400</xdr:colOff>
      <xdr:row>78</xdr:row>
      <xdr:rowOff>96796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6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63060</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2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619,640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116383</xdr:rowOff>
    </xdr:from>
    <xdr:to>
      <xdr:col>24</xdr:col>
      <xdr:colOff>152400</xdr:colOff>
      <xdr:row>69</xdr:row>
      <xdr:rowOff>116383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6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158824</xdr:rowOff>
    </xdr:from>
    <xdr:to>
      <xdr:col>24</xdr:col>
      <xdr:colOff>63500</xdr:colOff>
      <xdr:row>78</xdr:row>
      <xdr:rowOff>1710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60474"/>
          <a:ext cx="838200" cy="1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149724</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37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126847</xdr:rowOff>
    </xdr:from>
    <xdr:to>
      <xdr:col>24</xdr:col>
      <xdr:colOff>114300</xdr:colOff>
      <xdr:row>76</xdr:row>
      <xdr:rowOff>56998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855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1710</xdr:rowOff>
    </xdr:from>
    <xdr:to>
      <xdr:col>19</xdr:col>
      <xdr:colOff>177800</xdr:colOff>
      <xdr:row>78</xdr:row>
      <xdr:rowOff>29012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374810"/>
          <a:ext cx="889000" cy="2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169021</xdr:rowOff>
    </xdr:from>
    <xdr:to>
      <xdr:col>20</xdr:col>
      <xdr:colOff>38100</xdr:colOff>
      <xdr:row>76</xdr:row>
      <xdr:rowOff>99171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2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115698</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02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105077</xdr:rowOff>
    </xdr:from>
    <xdr:to>
      <xdr:col>15</xdr:col>
      <xdr:colOff>50800</xdr:colOff>
      <xdr:row>78</xdr:row>
      <xdr:rowOff>29012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306727"/>
          <a:ext cx="889000" cy="9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65968</xdr:rowOff>
    </xdr:from>
    <xdr:to>
      <xdr:col>15</xdr:col>
      <xdr:colOff>101600</xdr:colOff>
      <xdr:row>76</xdr:row>
      <xdr:rowOff>167568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12645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7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105077</xdr:rowOff>
    </xdr:from>
    <xdr:to>
      <xdr:col>10</xdr:col>
      <xdr:colOff>114300</xdr:colOff>
      <xdr:row>78</xdr:row>
      <xdr:rowOff>68543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06727"/>
          <a:ext cx="889000" cy="13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48876</xdr:rowOff>
    </xdr:from>
    <xdr:to>
      <xdr:col>10</xdr:col>
      <xdr:colOff>165100</xdr:colOff>
      <xdr:row>76</xdr:row>
      <xdr:rowOff>150476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167002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120019</xdr:rowOff>
    </xdr:from>
    <xdr:to>
      <xdr:col>6</xdr:col>
      <xdr:colOff>38100</xdr:colOff>
      <xdr:row>77</xdr:row>
      <xdr:rowOff>50169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66696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108024</xdr:rowOff>
    </xdr:from>
    <xdr:to>
      <xdr:col>24</xdr:col>
      <xdr:colOff>114300</xdr:colOff>
      <xdr:row>78</xdr:row>
      <xdr:rowOff>38174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30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22951</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2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122360</xdr:rowOff>
    </xdr:from>
    <xdr:to>
      <xdr:col>20</xdr:col>
      <xdr:colOff>38100</xdr:colOff>
      <xdr:row>78</xdr:row>
      <xdr:rowOff>52510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2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43637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16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149662</xdr:rowOff>
    </xdr:from>
    <xdr:to>
      <xdr:col>15</xdr:col>
      <xdr:colOff>101600</xdr:colOff>
      <xdr:row>78</xdr:row>
      <xdr:rowOff>79812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5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70939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4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54277</xdr:rowOff>
    </xdr:from>
    <xdr:to>
      <xdr:col>10</xdr:col>
      <xdr:colOff>165100</xdr:colOff>
      <xdr:row>77</xdr:row>
      <xdr:rowOff>155877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5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147004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34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17743</xdr:rowOff>
    </xdr:from>
    <xdr:to>
      <xdr:col>6</xdr:col>
      <xdr:colOff>38100</xdr:colOff>
      <xdr:row>78</xdr:row>
      <xdr:rowOff>119343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110470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483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140266</xdr:rowOff>
    </xdr:from>
    <xdr:to>
      <xdr:col>24</xdr:col>
      <xdr:colOff>62865</xdr:colOff>
      <xdr:row>98</xdr:row>
      <xdr:rowOff>142207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99316"/>
          <a:ext cx="1270" cy="154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146034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142207</xdr:rowOff>
    </xdr:from>
    <xdr:to>
      <xdr:col>24</xdr:col>
      <xdr:colOff>152400</xdr:colOff>
      <xdr:row>98</xdr:row>
      <xdr:rowOff>142207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4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86943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849,703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140266</xdr:rowOff>
    </xdr:from>
    <xdr:to>
      <xdr:col>24</xdr:col>
      <xdr:colOff>152400</xdr:colOff>
      <xdr:row>89</xdr:row>
      <xdr:rowOff>140266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9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132778</xdr:rowOff>
    </xdr:from>
    <xdr:to>
      <xdr:col>24</xdr:col>
      <xdr:colOff>63500</xdr:colOff>
      <xdr:row>98</xdr:row>
      <xdr:rowOff>138088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934878"/>
          <a:ext cx="838200" cy="5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78201</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3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55324</xdr:rowOff>
    </xdr:from>
    <xdr:to>
      <xdr:col>24</xdr:col>
      <xdr:colOff>114300</xdr:colOff>
      <xdr:row>97</xdr:row>
      <xdr:rowOff>156924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124650</xdr:rowOff>
    </xdr:from>
    <xdr:to>
      <xdr:col>19</xdr:col>
      <xdr:colOff>177800</xdr:colOff>
      <xdr:row>98</xdr:row>
      <xdr:rowOff>138088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926750"/>
          <a:ext cx="889000" cy="1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54373</xdr:rowOff>
    </xdr:from>
    <xdr:to>
      <xdr:col>20</xdr:col>
      <xdr:colOff>38100</xdr:colOff>
      <xdr:row>97</xdr:row>
      <xdr:rowOff>155973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124650</xdr:rowOff>
    </xdr:from>
    <xdr:to>
      <xdr:col>15</xdr:col>
      <xdr:colOff>50800</xdr:colOff>
      <xdr:row>98</xdr:row>
      <xdr:rowOff>126132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926750"/>
          <a:ext cx="8890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78777</xdr:rowOff>
    </xdr:from>
    <xdr:to>
      <xdr:col>15</xdr:col>
      <xdr:colOff>101600</xdr:colOff>
      <xdr:row>98</xdr:row>
      <xdr:rowOff>8927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25454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126132</xdr:rowOff>
    </xdr:from>
    <xdr:to>
      <xdr:col>10</xdr:col>
      <xdr:colOff>114300</xdr:colOff>
      <xdr:row>98</xdr:row>
      <xdr:rowOff>154738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928232"/>
          <a:ext cx="889000" cy="28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86278</xdr:rowOff>
    </xdr:from>
    <xdr:to>
      <xdr:col>10</xdr:col>
      <xdr:colOff>165100</xdr:colOff>
      <xdr:row>98</xdr:row>
      <xdr:rowOff>16428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32955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41563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81978</xdr:rowOff>
    </xdr:from>
    <xdr:to>
      <xdr:col>24</xdr:col>
      <xdr:colOff>114300</xdr:colOff>
      <xdr:row>99</xdr:row>
      <xdr:rowOff>12128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84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168355</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9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87288</xdr:rowOff>
    </xdr:from>
    <xdr:to>
      <xdr:col>20</xdr:col>
      <xdr:colOff>38100</xdr:colOff>
      <xdr:row>99</xdr:row>
      <xdr:rowOff>17438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8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8565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8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73850</xdr:rowOff>
    </xdr:from>
    <xdr:to>
      <xdr:col>15</xdr:col>
      <xdr:colOff>101600</xdr:colOff>
      <xdr:row>99</xdr:row>
      <xdr:rowOff>4000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7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166577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6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75332</xdr:rowOff>
    </xdr:from>
    <xdr:to>
      <xdr:col>10</xdr:col>
      <xdr:colOff>165100</xdr:colOff>
      <xdr:row>99</xdr:row>
      <xdr:rowOff>5482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168059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7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103938</xdr:rowOff>
    </xdr:from>
    <xdr:to>
      <xdr:col>6</xdr:col>
      <xdr:colOff>38100</xdr:colOff>
      <xdr:row>99</xdr:row>
      <xdr:rowOff>34088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90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25215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9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120904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092954"/>
          <a:ext cx="1270" cy="163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67581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120904</xdr:rowOff>
    </xdr:from>
    <xdr:to>
      <xdr:col>55</xdr:col>
      <xdr:colOff>88900</xdr:colOff>
      <xdr:row>29</xdr:row>
      <xdr:rowOff>120904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092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91330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349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68453</xdr:rowOff>
    </xdr:from>
    <xdr:to>
      <xdr:col>55</xdr:col>
      <xdr:colOff>50800</xdr:colOff>
      <xdr:row>38</xdr:row>
      <xdr:rowOff>170053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80391</xdr:rowOff>
    </xdr:from>
    <xdr:to>
      <xdr:col>50</xdr:col>
      <xdr:colOff>165100</xdr:colOff>
      <xdr:row>39</xdr:row>
      <xdr:rowOff>10541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27068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70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82677</xdr:rowOff>
    </xdr:from>
    <xdr:to>
      <xdr:col>46</xdr:col>
      <xdr:colOff>38100</xdr:colOff>
      <xdr:row>39</xdr:row>
      <xdr:rowOff>12827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29354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73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75438</xdr:rowOff>
    </xdr:from>
    <xdr:to>
      <xdr:col>41</xdr:col>
      <xdr:colOff>101600</xdr:colOff>
      <xdr:row>39</xdr:row>
      <xdr:rowOff>5588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22115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72263</xdr:rowOff>
    </xdr:from>
    <xdr:to>
      <xdr:col>36</xdr:col>
      <xdr:colOff>165100</xdr:colOff>
      <xdr:row>39</xdr:row>
      <xdr:rowOff>2413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18940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104083</xdr:rowOff>
    </xdr:from>
    <xdr:to>
      <xdr:col>54</xdr:col>
      <xdr:colOff>189865</xdr:colOff>
      <xdr:row>59</xdr:row>
      <xdr:rowOff>12364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48033"/>
          <a:ext cx="1270" cy="1279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16191</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12364</xdr:rowOff>
    </xdr:from>
    <xdr:to>
      <xdr:col>55</xdr:col>
      <xdr:colOff>88900</xdr:colOff>
      <xdr:row>59</xdr:row>
      <xdr:rowOff>12364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50760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232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104083</xdr:rowOff>
    </xdr:from>
    <xdr:to>
      <xdr:col>55</xdr:col>
      <xdr:colOff>88900</xdr:colOff>
      <xdr:row>51</xdr:row>
      <xdr:rowOff>104083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65342</xdr:rowOff>
    </xdr:from>
    <xdr:to>
      <xdr:col>55</xdr:col>
      <xdr:colOff>0</xdr:colOff>
      <xdr:row>58</xdr:row>
      <xdr:rowOff>82870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09442"/>
          <a:ext cx="838200" cy="1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143639</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4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120762</xdr:rowOff>
    </xdr:from>
    <xdr:to>
      <xdr:col>55</xdr:col>
      <xdr:colOff>50800</xdr:colOff>
      <xdr:row>58</xdr:row>
      <xdr:rowOff>50912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62019</xdr:rowOff>
    </xdr:from>
    <xdr:to>
      <xdr:col>50</xdr:col>
      <xdr:colOff>114300</xdr:colOff>
      <xdr:row>58</xdr:row>
      <xdr:rowOff>65342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06119"/>
          <a:ext cx="889000" cy="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104604</xdr:rowOff>
    </xdr:from>
    <xdr:to>
      <xdr:col>50</xdr:col>
      <xdr:colOff>165100</xdr:colOff>
      <xdr:row>58</xdr:row>
      <xdr:rowOff>34754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51281</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5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62019</xdr:rowOff>
    </xdr:from>
    <xdr:to>
      <xdr:col>45</xdr:col>
      <xdr:colOff>177800</xdr:colOff>
      <xdr:row>58</xdr:row>
      <xdr:rowOff>66745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06119"/>
          <a:ext cx="88900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94931</xdr:rowOff>
    </xdr:from>
    <xdr:to>
      <xdr:col>46</xdr:col>
      <xdr:colOff>38100</xdr:colOff>
      <xdr:row>58</xdr:row>
      <xdr:rowOff>25081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41608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66745</xdr:rowOff>
    </xdr:from>
    <xdr:to>
      <xdr:col>41</xdr:col>
      <xdr:colOff>50800</xdr:colOff>
      <xdr:row>58</xdr:row>
      <xdr:rowOff>75404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10845"/>
          <a:ext cx="889000" cy="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121736</xdr:rowOff>
    </xdr:from>
    <xdr:to>
      <xdr:col>41</xdr:col>
      <xdr:colOff>101600</xdr:colOff>
      <xdr:row>58</xdr:row>
      <xdr:rowOff>51886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68413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69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133362</xdr:rowOff>
    </xdr:from>
    <xdr:to>
      <xdr:col>36</xdr:col>
      <xdr:colOff>165100</xdr:colOff>
      <xdr:row>58</xdr:row>
      <xdr:rowOff>63512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80039</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32070</xdr:rowOff>
    </xdr:from>
    <xdr:to>
      <xdr:col>55</xdr:col>
      <xdr:colOff>50800</xdr:colOff>
      <xdr:row>58</xdr:row>
      <xdr:rowOff>133670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118447</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9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14542</xdr:rowOff>
    </xdr:from>
    <xdr:to>
      <xdr:col>50</xdr:col>
      <xdr:colOff>165100</xdr:colOff>
      <xdr:row>58</xdr:row>
      <xdr:rowOff>116142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5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107269</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10051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11219</xdr:rowOff>
    </xdr:from>
    <xdr:to>
      <xdr:col>46</xdr:col>
      <xdr:colOff>38100</xdr:colOff>
      <xdr:row>58</xdr:row>
      <xdr:rowOff>112819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5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103946</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10048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15945</xdr:rowOff>
    </xdr:from>
    <xdr:to>
      <xdr:col>41</xdr:col>
      <xdr:colOff>101600</xdr:colOff>
      <xdr:row>58</xdr:row>
      <xdr:rowOff>117545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108672</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052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24604</xdr:rowOff>
    </xdr:from>
    <xdr:to>
      <xdr:col>36</xdr:col>
      <xdr:colOff>165100</xdr:colOff>
      <xdr:row>58</xdr:row>
      <xdr:rowOff>126204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6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117331</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1006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137742</xdr:rowOff>
    </xdr:from>
    <xdr:to>
      <xdr:col>54</xdr:col>
      <xdr:colOff>189865</xdr:colOff>
      <xdr:row>79</xdr:row>
      <xdr:rowOff>41219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39242"/>
          <a:ext cx="1270" cy="144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45046</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8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41219</xdr:rowOff>
    </xdr:from>
    <xdr:to>
      <xdr:col>55</xdr:col>
      <xdr:colOff>88900</xdr:colOff>
      <xdr:row>79</xdr:row>
      <xdr:rowOff>41219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5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84419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1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380,514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137742</xdr:rowOff>
    </xdr:from>
    <xdr:to>
      <xdr:col>55</xdr:col>
      <xdr:colOff>88900</xdr:colOff>
      <xdr:row>70</xdr:row>
      <xdr:rowOff>137742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3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140785</xdr:rowOff>
    </xdr:from>
    <xdr:to>
      <xdr:col>55</xdr:col>
      <xdr:colOff>0</xdr:colOff>
      <xdr:row>78</xdr:row>
      <xdr:rowOff>156395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13885"/>
          <a:ext cx="838200" cy="1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111343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1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88466</xdr:rowOff>
    </xdr:from>
    <xdr:to>
      <xdr:col>55</xdr:col>
      <xdr:colOff>50800</xdr:colOff>
      <xdr:row>78</xdr:row>
      <xdr:rowOff>18616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140785</xdr:rowOff>
    </xdr:from>
    <xdr:to>
      <xdr:col>50</xdr:col>
      <xdr:colOff>114300</xdr:colOff>
      <xdr:row>78</xdr:row>
      <xdr:rowOff>148224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13885"/>
          <a:ext cx="889000" cy="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70935</xdr:rowOff>
    </xdr:from>
    <xdr:to>
      <xdr:col>50</xdr:col>
      <xdr:colOff>165100</xdr:colOff>
      <xdr:row>78</xdr:row>
      <xdr:rowOff>1085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17612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4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146234</xdr:rowOff>
    </xdr:from>
    <xdr:to>
      <xdr:col>45</xdr:col>
      <xdr:colOff>177800</xdr:colOff>
      <xdr:row>78</xdr:row>
      <xdr:rowOff>148224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519334"/>
          <a:ext cx="889000" cy="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60981</xdr:rowOff>
    </xdr:from>
    <xdr:to>
      <xdr:col>46</xdr:col>
      <xdr:colOff>38100</xdr:colOff>
      <xdr:row>77</xdr:row>
      <xdr:rowOff>162581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7658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138424</xdr:rowOff>
    </xdr:from>
    <xdr:to>
      <xdr:col>41</xdr:col>
      <xdr:colOff>50800</xdr:colOff>
      <xdr:row>78</xdr:row>
      <xdr:rowOff>146234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11524"/>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92580</xdr:rowOff>
    </xdr:from>
    <xdr:to>
      <xdr:col>41</xdr:col>
      <xdr:colOff>101600</xdr:colOff>
      <xdr:row>78</xdr:row>
      <xdr:rowOff>22730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39257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80018</xdr:rowOff>
    </xdr:from>
    <xdr:to>
      <xdr:col>36</xdr:col>
      <xdr:colOff>165100</xdr:colOff>
      <xdr:row>78</xdr:row>
      <xdr:rowOff>10168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26695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105595</xdr:rowOff>
    </xdr:from>
    <xdr:to>
      <xdr:col>55</xdr:col>
      <xdr:colOff>50800</xdr:colOff>
      <xdr:row>79</xdr:row>
      <xdr:rowOff>35745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7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20522</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9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89985</xdr:rowOff>
    </xdr:from>
    <xdr:to>
      <xdr:col>50</xdr:col>
      <xdr:colOff>165100</xdr:colOff>
      <xdr:row>79</xdr:row>
      <xdr:rowOff>20135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6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11262</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5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97424</xdr:rowOff>
    </xdr:from>
    <xdr:to>
      <xdr:col>46</xdr:col>
      <xdr:colOff>38100</xdr:colOff>
      <xdr:row>79</xdr:row>
      <xdr:rowOff>27574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7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18701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563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95434</xdr:rowOff>
    </xdr:from>
    <xdr:to>
      <xdr:col>41</xdr:col>
      <xdr:colOff>101600</xdr:colOff>
      <xdr:row>79</xdr:row>
      <xdr:rowOff>25584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6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16711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6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87624</xdr:rowOff>
    </xdr:from>
    <xdr:to>
      <xdr:col>36</xdr:col>
      <xdr:colOff>165100</xdr:colOff>
      <xdr:row>79</xdr:row>
      <xdr:rowOff>17774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6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8901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5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29763</xdr:rowOff>
    </xdr:from>
    <xdr:to>
      <xdr:col>54</xdr:col>
      <xdr:colOff>189865</xdr:colOff>
      <xdr:row>99</xdr:row>
      <xdr:rowOff>27891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60263"/>
          <a:ext cx="1270" cy="154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31718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27891</xdr:rowOff>
    </xdr:from>
    <xdr:to>
      <xdr:col>55</xdr:col>
      <xdr:colOff>88900</xdr:colOff>
      <xdr:row>99</xdr:row>
      <xdr:rowOff>27891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0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147890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3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987,328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29763</xdr:rowOff>
    </xdr:from>
    <xdr:to>
      <xdr:col>55</xdr:col>
      <xdr:colOff>88900</xdr:colOff>
      <xdr:row>90</xdr:row>
      <xdr:rowOff>29763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6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140613</xdr:rowOff>
    </xdr:from>
    <xdr:to>
      <xdr:col>55</xdr:col>
      <xdr:colOff>0</xdr:colOff>
      <xdr:row>99</xdr:row>
      <xdr:rowOff>6448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942713"/>
          <a:ext cx="838200" cy="3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111527</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70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88650</xdr:rowOff>
    </xdr:from>
    <xdr:to>
      <xdr:col>55</xdr:col>
      <xdr:colOff>50800</xdr:colOff>
      <xdr:row>98</xdr:row>
      <xdr:rowOff>18800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1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160801</xdr:rowOff>
    </xdr:from>
    <xdr:to>
      <xdr:col>50</xdr:col>
      <xdr:colOff>114300</xdr:colOff>
      <xdr:row>99</xdr:row>
      <xdr:rowOff>6448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962901"/>
          <a:ext cx="889000" cy="1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104459</xdr:rowOff>
    </xdr:from>
    <xdr:to>
      <xdr:col>50</xdr:col>
      <xdr:colOff>165100</xdr:colOff>
      <xdr:row>98</xdr:row>
      <xdr:rowOff>34609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51136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5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160801</xdr:rowOff>
    </xdr:from>
    <xdr:to>
      <xdr:col>45</xdr:col>
      <xdr:colOff>177800</xdr:colOff>
      <xdr:row>99</xdr:row>
      <xdr:rowOff>15185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962901"/>
          <a:ext cx="889000" cy="2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115833</xdr:rowOff>
    </xdr:from>
    <xdr:to>
      <xdr:col>46</xdr:col>
      <xdr:colOff>38100</xdr:colOff>
      <xdr:row>98</xdr:row>
      <xdr:rowOff>45983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62510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70323</xdr:rowOff>
    </xdr:from>
    <xdr:to>
      <xdr:col>41</xdr:col>
      <xdr:colOff>50800</xdr:colOff>
      <xdr:row>99</xdr:row>
      <xdr:rowOff>15185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872423"/>
          <a:ext cx="889000" cy="11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129211</xdr:rowOff>
    </xdr:from>
    <xdr:to>
      <xdr:col>41</xdr:col>
      <xdr:colOff>101600</xdr:colOff>
      <xdr:row>98</xdr:row>
      <xdr:rowOff>59361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75888</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138088</xdr:rowOff>
    </xdr:from>
    <xdr:to>
      <xdr:col>36</xdr:col>
      <xdr:colOff>165100</xdr:colOff>
      <xdr:row>98</xdr:row>
      <xdr:rowOff>68238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84765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89813</xdr:rowOff>
    </xdr:from>
    <xdr:to>
      <xdr:col>55</xdr:col>
      <xdr:colOff>50800</xdr:colOff>
      <xdr:row>99</xdr:row>
      <xdr:rowOff>19963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9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4740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80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127098</xdr:rowOff>
    </xdr:from>
    <xdr:to>
      <xdr:col>50</xdr:col>
      <xdr:colOff>165100</xdr:colOff>
      <xdr:row>99</xdr:row>
      <xdr:rowOff>57248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92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48375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702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110001</xdr:rowOff>
    </xdr:from>
    <xdr:to>
      <xdr:col>46</xdr:col>
      <xdr:colOff>38100</xdr:colOff>
      <xdr:row>99</xdr:row>
      <xdr:rowOff>40151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91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31278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700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135835</xdr:rowOff>
    </xdr:from>
    <xdr:to>
      <xdr:col>41</xdr:col>
      <xdr:colOff>101600</xdr:colOff>
      <xdr:row>99</xdr:row>
      <xdr:rowOff>65985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9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57112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703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19523</xdr:rowOff>
    </xdr:from>
    <xdr:to>
      <xdr:col>36</xdr:col>
      <xdr:colOff>165100</xdr:colOff>
      <xdr:row>98</xdr:row>
      <xdr:rowOff>121123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2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112250</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91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54318</xdr:rowOff>
    </xdr:from>
    <xdr:to>
      <xdr:col>85</xdr:col>
      <xdr:colOff>126364</xdr:colOff>
      <xdr:row>39</xdr:row>
      <xdr:rowOff>4586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97818"/>
          <a:ext cx="1269" cy="1493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8413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4586</xdr:rowOff>
    </xdr:from>
    <xdr:to>
      <xdr:col>86</xdr:col>
      <xdr:colOff>25400</xdr:colOff>
      <xdr:row>39</xdr:row>
      <xdr:rowOff>4586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995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402,410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54318</xdr:rowOff>
    </xdr:from>
    <xdr:to>
      <xdr:col>86</xdr:col>
      <xdr:colOff>25400</xdr:colOff>
      <xdr:row>30</xdr:row>
      <xdr:rowOff>54318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9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45414</xdr:rowOff>
    </xdr:from>
    <xdr:to>
      <xdr:col>85</xdr:col>
      <xdr:colOff>127000</xdr:colOff>
      <xdr:row>38</xdr:row>
      <xdr:rowOff>68750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60514"/>
          <a:ext cx="838200" cy="2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109160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1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86283</xdr:rowOff>
    </xdr:from>
    <xdr:to>
      <xdr:col>85</xdr:col>
      <xdr:colOff>177800</xdr:colOff>
      <xdr:row>38</xdr:row>
      <xdr:rowOff>16433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2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48309</xdr:rowOff>
    </xdr:from>
    <xdr:to>
      <xdr:col>81</xdr:col>
      <xdr:colOff>50800</xdr:colOff>
      <xdr:row>38</xdr:row>
      <xdr:rowOff>68750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63409"/>
          <a:ext cx="889000" cy="2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111040</xdr:rowOff>
    </xdr:from>
    <xdr:to>
      <xdr:col>81</xdr:col>
      <xdr:colOff>101600</xdr:colOff>
      <xdr:row>38</xdr:row>
      <xdr:rowOff>41190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5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57717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2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48309</xdr:rowOff>
    </xdr:from>
    <xdr:to>
      <xdr:col>76</xdr:col>
      <xdr:colOff>114300</xdr:colOff>
      <xdr:row>38</xdr:row>
      <xdr:rowOff>88353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63409"/>
          <a:ext cx="889000" cy="4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116644</xdr:rowOff>
    </xdr:from>
    <xdr:to>
      <xdr:col>76</xdr:col>
      <xdr:colOff>165100</xdr:colOff>
      <xdr:row>38</xdr:row>
      <xdr:rowOff>46794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6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63321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3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21156</xdr:rowOff>
    </xdr:from>
    <xdr:to>
      <xdr:col>71</xdr:col>
      <xdr:colOff>177800</xdr:colOff>
      <xdr:row>38</xdr:row>
      <xdr:rowOff>88353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364806"/>
          <a:ext cx="889000" cy="23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119609</xdr:rowOff>
    </xdr:from>
    <xdr:to>
      <xdr:col>72</xdr:col>
      <xdr:colOff>38100</xdr:colOff>
      <xdr:row>38</xdr:row>
      <xdr:rowOff>49758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32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66286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162718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506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166064</xdr:rowOff>
    </xdr:from>
    <xdr:to>
      <xdr:col>85</xdr:col>
      <xdr:colOff>177800</xdr:colOff>
      <xdr:row>38</xdr:row>
      <xdr:rowOff>96214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0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144491</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8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17950</xdr:rowOff>
    </xdr:from>
    <xdr:to>
      <xdr:col>81</xdr:col>
      <xdr:colOff>101600</xdr:colOff>
      <xdr:row>38</xdr:row>
      <xdr:rowOff>119550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3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110677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2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168959</xdr:rowOff>
    </xdr:from>
    <xdr:to>
      <xdr:col>76</xdr:col>
      <xdr:colOff>165100</xdr:colOff>
      <xdr:row>38</xdr:row>
      <xdr:rowOff>99109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1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90236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0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37553</xdr:rowOff>
    </xdr:from>
    <xdr:to>
      <xdr:col>72</xdr:col>
      <xdr:colOff>38100</xdr:colOff>
      <xdr:row>38</xdr:row>
      <xdr:rowOff>139153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5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130280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4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141806</xdr:rowOff>
    </xdr:from>
    <xdr:to>
      <xdr:col>67</xdr:col>
      <xdr:colOff>101600</xdr:colOff>
      <xdr:row>37</xdr:row>
      <xdr:rowOff>71956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31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88483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08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31376</xdr:rowOff>
    </xdr:from>
    <xdr:to>
      <xdr:col>85</xdr:col>
      <xdr:colOff>126364</xdr:colOff>
      <xdr:row>59</xdr:row>
      <xdr:rowOff>667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75326"/>
          <a:ext cx="1269" cy="1340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4494</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2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667</xdr:rowOff>
    </xdr:from>
    <xdr:to>
      <xdr:col>86</xdr:col>
      <xdr:colOff>25400</xdr:colOff>
      <xdr:row>59</xdr:row>
      <xdr:rowOff>667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16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149503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881,340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31376</xdr:rowOff>
    </xdr:from>
    <xdr:to>
      <xdr:col>86</xdr:col>
      <xdr:colOff>25400</xdr:colOff>
      <xdr:row>51</xdr:row>
      <xdr:rowOff>31376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75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2359</xdr:rowOff>
    </xdr:from>
    <xdr:to>
      <xdr:col>85</xdr:col>
      <xdr:colOff>127000</xdr:colOff>
      <xdr:row>58</xdr:row>
      <xdr:rowOff>55962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946459"/>
          <a:ext cx="838200" cy="5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131948</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331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109071</xdr:rowOff>
    </xdr:from>
    <xdr:to>
      <xdr:col>85</xdr:col>
      <xdr:colOff>177800</xdr:colOff>
      <xdr:row>58</xdr:row>
      <xdr:rowOff>39221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8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55962</xdr:rowOff>
    </xdr:from>
    <xdr:to>
      <xdr:col>81</xdr:col>
      <xdr:colOff>50800</xdr:colOff>
      <xdr:row>58</xdr:row>
      <xdr:rowOff>77987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10000062"/>
          <a:ext cx="889000" cy="2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128677</xdr:rowOff>
    </xdr:from>
    <xdr:to>
      <xdr:col>81</xdr:col>
      <xdr:colOff>101600</xdr:colOff>
      <xdr:row>58</xdr:row>
      <xdr:rowOff>58827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0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75354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967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71164</xdr:rowOff>
    </xdr:from>
    <xdr:to>
      <xdr:col>76</xdr:col>
      <xdr:colOff>114300</xdr:colOff>
      <xdr:row>58</xdr:row>
      <xdr:rowOff>77987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10015264"/>
          <a:ext cx="889000" cy="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166795</xdr:rowOff>
    </xdr:from>
    <xdr:to>
      <xdr:col>76</xdr:col>
      <xdr:colOff>165100</xdr:colOff>
      <xdr:row>58</xdr:row>
      <xdr:rowOff>96945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113472</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71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58779</xdr:rowOff>
    </xdr:from>
    <xdr:to>
      <xdr:col>71</xdr:col>
      <xdr:colOff>177800</xdr:colOff>
      <xdr:row>58</xdr:row>
      <xdr:rowOff>71164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10002879"/>
          <a:ext cx="889000" cy="1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163332</xdr:rowOff>
    </xdr:from>
    <xdr:to>
      <xdr:col>72</xdr:col>
      <xdr:colOff>38100</xdr:colOff>
      <xdr:row>58</xdr:row>
      <xdr:rowOff>93482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3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110009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971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162213</xdr:rowOff>
    </xdr:from>
    <xdr:to>
      <xdr:col>67</xdr:col>
      <xdr:colOff>101600</xdr:colOff>
      <xdr:row>58</xdr:row>
      <xdr:rowOff>92363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3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108890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971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123009</xdr:rowOff>
    </xdr:from>
    <xdr:to>
      <xdr:col>85</xdr:col>
      <xdr:colOff>177800</xdr:colOff>
      <xdr:row>58</xdr:row>
      <xdr:rowOff>53159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89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101436</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87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5162</xdr:rowOff>
    </xdr:from>
    <xdr:to>
      <xdr:col>81</xdr:col>
      <xdr:colOff>101600</xdr:colOff>
      <xdr:row>58</xdr:row>
      <xdr:rowOff>106762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94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97889</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10041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27187</xdr:rowOff>
    </xdr:from>
    <xdr:to>
      <xdr:col>76</xdr:col>
      <xdr:colOff>165100</xdr:colOff>
      <xdr:row>58</xdr:row>
      <xdr:rowOff>128787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97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119914</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292795" y="10064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20364</xdr:rowOff>
    </xdr:from>
    <xdr:to>
      <xdr:col>72</xdr:col>
      <xdr:colOff>38100</xdr:colOff>
      <xdr:row>58</xdr:row>
      <xdr:rowOff>121964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6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113091</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10057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7979</xdr:rowOff>
    </xdr:from>
    <xdr:to>
      <xdr:col>67</xdr:col>
      <xdr:colOff>101600</xdr:colOff>
      <xdr:row>58</xdr:row>
      <xdr:rowOff>109579</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95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100706</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14795" y="10044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93716</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5216"/>
          <a:ext cx="1269" cy="1493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70808</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15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40393</xdr:rowOff>
    </xdr:from>
    <xdr:ext cx="69018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04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93716</xdr:rowOff>
    </xdr:from>
    <xdr:to>
      <xdr:col>86</xdr:col>
      <xdr:colOff>25400</xdr:colOff>
      <xdr:row>70</xdr:row>
      <xdr:rowOff>93716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159707</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1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136830</xdr:rowOff>
    </xdr:from>
    <xdr:to>
      <xdr:col>85</xdr:col>
      <xdr:colOff>177800</xdr:colOff>
      <xdr:row>79</xdr:row>
      <xdr:rowOff>66980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132547</xdr:rowOff>
    </xdr:from>
    <xdr:to>
      <xdr:col>81</xdr:col>
      <xdr:colOff>101600</xdr:colOff>
      <xdr:row>79</xdr:row>
      <xdr:rowOff>62697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79224</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28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131718</xdr:rowOff>
    </xdr:from>
    <xdr:to>
      <xdr:col>76</xdr:col>
      <xdr:colOff>165100</xdr:colOff>
      <xdr:row>79</xdr:row>
      <xdr:rowOff>61868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78395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133102</xdr:rowOff>
    </xdr:from>
    <xdr:to>
      <xdr:col>72</xdr:col>
      <xdr:colOff>38100</xdr:colOff>
      <xdr:row>79</xdr:row>
      <xdr:rowOff>63252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79779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135145</xdr:rowOff>
    </xdr:from>
    <xdr:to>
      <xdr:col>67</xdr:col>
      <xdr:colOff>101600</xdr:colOff>
      <xdr:row>79</xdr:row>
      <xdr:rowOff>65295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81822</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115258</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88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42401</xdr:rowOff>
    </xdr:from>
    <xdr:to>
      <xdr:col>85</xdr:col>
      <xdr:colOff>126364</xdr:colOff>
      <xdr:row>98</xdr:row>
      <xdr:rowOff>160134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4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163961</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6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160134</xdr:rowOff>
    </xdr:from>
    <xdr:to>
      <xdr:col>86</xdr:col>
      <xdr:colOff>25400</xdr:colOff>
      <xdr:row>98</xdr:row>
      <xdr:rowOff>160134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6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160528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1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721,076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42401</xdr:rowOff>
    </xdr:from>
    <xdr:to>
      <xdr:col>86</xdr:col>
      <xdr:colOff>25400</xdr:colOff>
      <xdr:row>91</xdr:row>
      <xdr:rowOff>42401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131480</xdr:rowOff>
    </xdr:from>
    <xdr:to>
      <xdr:col>85</xdr:col>
      <xdr:colOff>127000</xdr:colOff>
      <xdr:row>97</xdr:row>
      <xdr:rowOff>138792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762130"/>
          <a:ext cx="838200" cy="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18873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4780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167446</xdr:rowOff>
    </xdr:from>
    <xdr:to>
      <xdr:col>85</xdr:col>
      <xdr:colOff>177800</xdr:colOff>
      <xdr:row>97</xdr:row>
      <xdr:rowOff>97596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138792</xdr:rowOff>
    </xdr:from>
    <xdr:to>
      <xdr:col>81</xdr:col>
      <xdr:colOff>50800</xdr:colOff>
      <xdr:row>97</xdr:row>
      <xdr:rowOff>166336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769442"/>
          <a:ext cx="889000" cy="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7579</xdr:rowOff>
    </xdr:from>
    <xdr:to>
      <xdr:col>81</xdr:col>
      <xdr:colOff>101600</xdr:colOff>
      <xdr:row>97</xdr:row>
      <xdr:rowOff>109179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125706</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1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166336</xdr:rowOff>
    </xdr:from>
    <xdr:to>
      <xdr:col>76</xdr:col>
      <xdr:colOff>114300</xdr:colOff>
      <xdr:row>98</xdr:row>
      <xdr:rowOff>15306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796986"/>
          <a:ext cx="889000" cy="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10579</xdr:rowOff>
    </xdr:from>
    <xdr:to>
      <xdr:col>76</xdr:col>
      <xdr:colOff>165100</xdr:colOff>
      <xdr:row>97</xdr:row>
      <xdr:rowOff>112179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128706</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15306</xdr:rowOff>
    </xdr:from>
    <xdr:to>
      <xdr:col>71</xdr:col>
      <xdr:colOff>177800</xdr:colOff>
      <xdr:row>98</xdr:row>
      <xdr:rowOff>34009</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817406"/>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36629</xdr:rowOff>
    </xdr:from>
    <xdr:to>
      <xdr:col>72</xdr:col>
      <xdr:colOff>38100</xdr:colOff>
      <xdr:row>97</xdr:row>
      <xdr:rowOff>138229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154756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168634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80680</xdr:rowOff>
    </xdr:from>
    <xdr:to>
      <xdr:col>85</xdr:col>
      <xdr:colOff>177800</xdr:colOff>
      <xdr:row>98</xdr:row>
      <xdr:rowOff>10830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71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59107</xdr:rowOff>
    </xdr:from>
    <xdr:ext cx="599010"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68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87992</xdr:rowOff>
    </xdr:from>
    <xdr:to>
      <xdr:col>81</xdr:col>
      <xdr:colOff>101600</xdr:colOff>
      <xdr:row>98</xdr:row>
      <xdr:rowOff>18142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71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9269</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795" y="16811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115536</xdr:rowOff>
    </xdr:from>
    <xdr:to>
      <xdr:col>76</xdr:col>
      <xdr:colOff>165100</xdr:colOff>
      <xdr:row>98</xdr:row>
      <xdr:rowOff>45686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74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36813</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292795" y="1683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135956</xdr:rowOff>
    </xdr:from>
    <xdr:to>
      <xdr:col>72</xdr:col>
      <xdr:colOff>38100</xdr:colOff>
      <xdr:row>98</xdr:row>
      <xdr:rowOff>66106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76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57233</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03795" y="16859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154659</xdr:rowOff>
    </xdr:from>
    <xdr:to>
      <xdr:col>67</xdr:col>
      <xdr:colOff>101600</xdr:colOff>
      <xdr:row>98</xdr:row>
      <xdr:rowOff>84809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78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75936</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8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59755</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03255"/>
          <a:ext cx="1269" cy="1582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110071</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96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6432</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59755</xdr:rowOff>
    </xdr:from>
    <xdr:to>
      <xdr:col>116</xdr:col>
      <xdr:colOff>152400</xdr:colOff>
      <xdr:row>30</xdr:row>
      <xdr:rowOff>59755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27522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2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4645</xdr:rowOff>
    </xdr:from>
    <xdr:to>
      <xdr:col>116</xdr:col>
      <xdr:colOff>114300</xdr:colOff>
      <xdr:row>39</xdr:row>
      <xdr:rowOff>106245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11372</xdr:rowOff>
    </xdr:from>
    <xdr:to>
      <xdr:col>112</xdr:col>
      <xdr:colOff>38100</xdr:colOff>
      <xdr:row>39</xdr:row>
      <xdr:rowOff>112972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129499</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088428" y="64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18752</xdr:rowOff>
    </xdr:from>
    <xdr:to>
      <xdr:col>107</xdr:col>
      <xdr:colOff>101600</xdr:colOff>
      <xdr:row>39</xdr:row>
      <xdr:rowOff>120352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0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136879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80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25349</xdr:rowOff>
    </xdr:from>
    <xdr:to>
      <xdr:col>102</xdr:col>
      <xdr:colOff>165100</xdr:colOff>
      <xdr:row>39</xdr:row>
      <xdr:rowOff>126949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143476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7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31391</xdr:rowOff>
    </xdr:from>
    <xdr:to>
      <xdr:col>98</xdr:col>
      <xdr:colOff>38100</xdr:colOff>
      <xdr:row>39</xdr:row>
      <xdr:rowOff>132991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149518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9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154521</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9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・総務費は、住民一人当たり</a:t>
          </a:r>
          <a:r>
            <a:rPr kumimoji="1" lang="en-US" altLang="ja-JP" sz="1100" b="0" i="0" baseline="0">
              <a:solidFill>
                <a:schemeClr val="dk1"/>
              </a:solidFill>
              <a:effectLst/>
              <a:latin typeface="+mn-lt"/>
              <a:ea typeface="+mn-ea"/>
              <a:cs typeface="+mn-cs"/>
            </a:rPr>
            <a:t>249,251</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31.3</a:t>
          </a:r>
          <a:r>
            <a:rPr kumimoji="1" lang="ja-JP" altLang="ja-JP" sz="1100" b="0" i="0" baseline="0">
              <a:solidFill>
                <a:schemeClr val="dk1"/>
              </a:solidFill>
              <a:effectLst/>
              <a:latin typeface="+mn-lt"/>
              <a:ea typeface="+mn-ea"/>
              <a:cs typeface="+mn-cs"/>
            </a:rPr>
            <a:t>％の増となっている。これは、人件費等が高い割合を占め、また、定額減税補足給付金（調整給付）に係る補助費が増加したことが主な要因である。</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・衛生費は、住民一人当たり</a:t>
          </a:r>
          <a:r>
            <a:rPr kumimoji="1" lang="en-US" altLang="ja-JP" sz="1100" b="0" i="0" baseline="0">
              <a:solidFill>
                <a:schemeClr val="dk1"/>
              </a:solidFill>
              <a:effectLst/>
              <a:latin typeface="+mn-lt"/>
              <a:ea typeface="+mn-ea"/>
              <a:cs typeface="+mn-cs"/>
            </a:rPr>
            <a:t>43,634</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6.8</a:t>
          </a:r>
          <a:r>
            <a:rPr kumimoji="1" lang="ja-JP" altLang="ja-JP" sz="1100" b="0" i="0" baseline="0">
              <a:solidFill>
                <a:schemeClr val="dk1"/>
              </a:solidFill>
              <a:effectLst/>
              <a:latin typeface="+mn-lt"/>
              <a:ea typeface="+mn-ea"/>
              <a:cs typeface="+mn-cs"/>
            </a:rPr>
            <a:t>％の増となっている。これは、一般廃棄物運搬委託料が増加したことが要因である。</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・土木費は、住民一人当たり</a:t>
          </a:r>
          <a:r>
            <a:rPr kumimoji="1" lang="en-US" altLang="ja-JP" sz="1100" b="0" i="0" baseline="0">
              <a:solidFill>
                <a:schemeClr val="dk1"/>
              </a:solidFill>
              <a:effectLst/>
              <a:latin typeface="+mn-lt"/>
              <a:ea typeface="+mn-ea"/>
              <a:cs typeface="+mn-cs"/>
            </a:rPr>
            <a:t>79,441</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40.3</a:t>
          </a:r>
          <a:r>
            <a:rPr kumimoji="1" lang="ja-JP" altLang="ja-JP" sz="1100" b="0" i="0" baseline="0">
              <a:solidFill>
                <a:schemeClr val="dk1"/>
              </a:solidFill>
              <a:effectLst/>
              <a:latin typeface="+mn-lt"/>
              <a:ea typeface="+mn-ea"/>
              <a:cs typeface="+mn-cs"/>
            </a:rPr>
            <a:t>％の増となっている。これは、歩道用除雪機の購入及び除雪委託料が増加したことが主な要因である。</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・消防費は、住民一人当たり</a:t>
          </a:r>
          <a:r>
            <a:rPr kumimoji="1" lang="en-US" altLang="ja-JP" sz="1100" b="0" i="0" baseline="0">
              <a:solidFill>
                <a:schemeClr val="dk1"/>
              </a:solidFill>
              <a:effectLst/>
              <a:latin typeface="+mn-lt"/>
              <a:ea typeface="+mn-ea"/>
              <a:cs typeface="+mn-cs"/>
            </a:rPr>
            <a:t>44,747</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15.9</a:t>
          </a:r>
          <a:r>
            <a:rPr kumimoji="1" lang="ja-JP" altLang="ja-JP" sz="1100" b="0" i="0" baseline="0">
              <a:solidFill>
                <a:schemeClr val="dk1"/>
              </a:solidFill>
              <a:effectLst/>
              <a:latin typeface="+mn-lt"/>
              <a:ea typeface="+mn-ea"/>
              <a:cs typeface="+mn-cs"/>
            </a:rPr>
            <a:t>％の増となっている。これは、県総合情報通信ネットワーク更新に係る工事負担金が増加したことが主な要因である。</a:t>
          </a:r>
          <a:endParaRPr lang="ja-JP" altLang="ja-JP">
            <a:effectLst/>
          </a:endParaRPr>
        </a:p>
        <a:p>
          <a:r>
            <a:rPr kumimoji="1" lang="ja-JP" altLang="ja-JP" sz="1100" b="0" i="0" baseline="0">
              <a:solidFill>
                <a:schemeClr val="dk1"/>
              </a:solidFill>
              <a:effectLst/>
              <a:latin typeface="+mn-lt"/>
              <a:ea typeface="+mn-ea"/>
              <a:cs typeface="+mn-cs"/>
            </a:rPr>
            <a:t>・教育費は、住民一人当たり</a:t>
          </a:r>
          <a:r>
            <a:rPr kumimoji="1" lang="en-US" altLang="ja-JP" sz="1100" b="0" i="0" baseline="0">
              <a:solidFill>
                <a:schemeClr val="dk1"/>
              </a:solidFill>
              <a:effectLst/>
              <a:latin typeface="+mn-lt"/>
              <a:ea typeface="+mn-ea"/>
              <a:cs typeface="+mn-cs"/>
            </a:rPr>
            <a:t>164,111</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％の増となっている。これは、小学校プール修繕工事により、維持補修費が増加したことが主な要因である。</a:t>
          </a:r>
          <a:endParaRPr lang="ja-JP" altLang="ja-JP">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・財政調整基金については、中期的な見通しのもとに、決算剰余金を中心に積み立てるとともに、最低水準の取り崩しに努めている。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年度は普通交付税の追加交付などもあったが、積立てを超えての取り崩しを行い最終的には減少となった。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実質収支については</a:t>
          </a:r>
          <a:r>
            <a:rPr kumimoji="1" lang="ja-JP" altLang="en-US" sz="1100" b="0" i="0" baseline="0">
              <a:solidFill>
                <a:schemeClr val="dk1"/>
              </a:solidFill>
              <a:effectLst/>
              <a:latin typeface="+mn-lt"/>
              <a:ea typeface="+mn-ea"/>
              <a:cs typeface="+mn-cs"/>
            </a:rPr>
            <a:t>改善したものの、基金の取崩しを行ったことから実質単年度収支は</a:t>
          </a:r>
          <a:r>
            <a:rPr kumimoji="1" lang="ja-JP" altLang="ja-JP" sz="1100" b="0" i="0" baseline="0">
              <a:solidFill>
                <a:schemeClr val="dk1"/>
              </a:solidFill>
              <a:effectLst/>
              <a:latin typeface="+mn-lt"/>
              <a:ea typeface="+mn-ea"/>
              <a:cs typeface="+mn-cs"/>
            </a:rPr>
            <a:t>悪化した。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年度決算は、普通交付税において追加交付があったが、黒字額は全体でやや減少した。</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3211640</v>
      </c>
      <c r="BO4" s="358"/>
      <c r="BP4" s="358"/>
      <c r="BQ4" s="358"/>
      <c r="BR4" s="358"/>
      <c r="BS4" s="358"/>
      <c r="BT4" s="358"/>
      <c r="BU4" s="359"/>
      <c r="BV4" s="357">
        <v>2919149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5</v>
      </c>
      <c r="CU4" s="364"/>
      <c r="CV4" s="364"/>
      <c r="CW4" s="364"/>
      <c r="CX4" s="364"/>
      <c r="CY4" s="364"/>
      <c r="CZ4" s="364"/>
      <c r="DA4" s="365"/>
      <c r="DB4" s="363">
        <v>4.3</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3096558</v>
      </c>
      <c r="BO5" s="395"/>
      <c r="BP5" s="395"/>
      <c r="BQ5" s="395"/>
      <c r="BR5" s="395"/>
      <c r="BS5" s="395"/>
      <c r="BT5" s="395"/>
      <c r="BU5" s="396"/>
      <c r="BV5" s="394">
        <v>2819385</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96.3</v>
      </c>
      <c r="CU5" s="392"/>
      <c r="CV5" s="392"/>
      <c r="CW5" s="392"/>
      <c r="CX5" s="392"/>
      <c r="CY5" s="392"/>
      <c r="CZ5" s="392"/>
      <c r="DA5" s="393"/>
      <c r="DB5" s="391">
        <v>94.4</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115082</v>
      </c>
      <c r="BO6" s="395"/>
      <c r="BP6" s="395"/>
      <c r="BQ6" s="395"/>
      <c r="BR6" s="395"/>
      <c r="BS6" s="395"/>
      <c r="BT6" s="395"/>
      <c r="BU6" s="396"/>
      <c r="BV6" s="394">
        <v>99764</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96.5</v>
      </c>
      <c r="CU6" s="432"/>
      <c r="CV6" s="432"/>
      <c r="CW6" s="432"/>
      <c r="CX6" s="432"/>
      <c r="CY6" s="432"/>
      <c r="CZ6" s="432"/>
      <c r="DA6" s="433"/>
      <c r="DB6" s="431">
        <v>94.8</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19768</v>
      </c>
      <c r="BO7" s="395"/>
      <c r="BP7" s="395"/>
      <c r="BQ7" s="395"/>
      <c r="BR7" s="395"/>
      <c r="BS7" s="395"/>
      <c r="BT7" s="395"/>
      <c r="BU7" s="396"/>
      <c r="BV7" s="394">
        <v>19033</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1924274</v>
      </c>
      <c r="CU7" s="395"/>
      <c r="CV7" s="395"/>
      <c r="CW7" s="395"/>
      <c r="CX7" s="395"/>
      <c r="CY7" s="395"/>
      <c r="CZ7" s="395"/>
      <c r="DA7" s="396"/>
      <c r="DB7" s="394">
        <v>1877549</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95314</v>
      </c>
      <c r="BO8" s="395"/>
      <c r="BP8" s="395"/>
      <c r="BQ8" s="395"/>
      <c r="BR8" s="395"/>
      <c r="BS8" s="395"/>
      <c r="BT8" s="395"/>
      <c r="BU8" s="396"/>
      <c r="BV8" s="394">
        <v>80731</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0.21</v>
      </c>
      <c r="CU8" s="435"/>
      <c r="CV8" s="435"/>
      <c r="CW8" s="435"/>
      <c r="CX8" s="435"/>
      <c r="CY8" s="435"/>
      <c r="CZ8" s="435"/>
      <c r="DA8" s="436"/>
      <c r="DB8" s="434">
        <v>0.22</v>
      </c>
      <c r="DC8" s="435"/>
      <c r="DD8" s="435"/>
      <c r="DE8" s="435"/>
      <c r="DF8" s="435"/>
      <c r="DG8" s="435"/>
      <c r="DH8" s="435"/>
      <c r="DI8" s="436"/>
    </row>
    <row r="9" spans="1:119" ht="18.75" customHeight="1" thickBot="1" x14ac:dyDescent="0.25">
      <c r="A9" s="163"/>
      <c r="B9" s="388" t="s">
        <v>106</v>
      </c>
      <c r="C9" s="389"/>
      <c r="D9" s="389"/>
      <c r="E9" s="389"/>
      <c r="F9" s="389"/>
      <c r="G9" s="389"/>
      <c r="H9" s="389"/>
      <c r="I9" s="389"/>
      <c r="J9" s="389"/>
      <c r="K9" s="437"/>
      <c r="L9" s="438" t="s">
        <v>107</v>
      </c>
      <c r="M9" s="439"/>
      <c r="N9" s="439"/>
      <c r="O9" s="439"/>
      <c r="P9" s="439"/>
      <c r="Q9" s="440"/>
      <c r="R9" s="441">
        <v>3081</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14583</v>
      </c>
      <c r="BO9" s="395"/>
      <c r="BP9" s="395"/>
      <c r="BQ9" s="395"/>
      <c r="BR9" s="395"/>
      <c r="BS9" s="395"/>
      <c r="BT9" s="395"/>
      <c r="BU9" s="396"/>
      <c r="BV9" s="394">
        <v>-12140</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16.899999999999999</v>
      </c>
      <c r="CU9" s="392"/>
      <c r="CV9" s="392"/>
      <c r="CW9" s="392"/>
      <c r="CX9" s="392"/>
      <c r="CY9" s="392"/>
      <c r="CZ9" s="392"/>
      <c r="DA9" s="393"/>
      <c r="DB9" s="391">
        <v>17.5</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112</v>
      </c>
      <c r="M10" s="424"/>
      <c r="N10" s="424"/>
      <c r="O10" s="424"/>
      <c r="P10" s="424"/>
      <c r="Q10" s="425"/>
      <c r="R10" s="445">
        <v>3206</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90</v>
      </c>
      <c r="AV10" s="427"/>
      <c r="AW10" s="427"/>
      <c r="AX10" s="427"/>
      <c r="AY10" s="428" t="s">
        <v>114</v>
      </c>
      <c r="AZ10" s="429"/>
      <c r="BA10" s="429"/>
      <c r="BB10" s="429"/>
      <c r="BC10" s="429"/>
      <c r="BD10" s="429"/>
      <c r="BE10" s="429"/>
      <c r="BF10" s="429"/>
      <c r="BG10" s="429"/>
      <c r="BH10" s="429"/>
      <c r="BI10" s="429"/>
      <c r="BJ10" s="429"/>
      <c r="BK10" s="429"/>
      <c r="BL10" s="429"/>
      <c r="BM10" s="430"/>
      <c r="BN10" s="394">
        <v>41021</v>
      </c>
      <c r="BO10" s="395"/>
      <c r="BP10" s="395"/>
      <c r="BQ10" s="395"/>
      <c r="BR10" s="395"/>
      <c r="BS10" s="395"/>
      <c r="BT10" s="395"/>
      <c r="BU10" s="396"/>
      <c r="BV10" s="394">
        <v>47022</v>
      </c>
      <c r="BW10" s="395"/>
      <c r="BX10" s="395"/>
      <c r="BY10" s="395"/>
      <c r="BZ10" s="395"/>
      <c r="CA10" s="395"/>
      <c r="CB10" s="395"/>
      <c r="CC10" s="396"/>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116</v>
      </c>
      <c r="M11" s="449"/>
      <c r="N11" s="449"/>
      <c r="O11" s="449"/>
      <c r="P11" s="449"/>
      <c r="Q11" s="450"/>
      <c r="R11" s="451" t="s">
        <v>117</v>
      </c>
      <c r="S11" s="452"/>
      <c r="T11" s="452"/>
      <c r="U11" s="452"/>
      <c r="V11" s="453"/>
      <c r="W11" s="382"/>
      <c r="X11" s="383"/>
      <c r="Y11" s="383"/>
      <c r="Z11" s="383"/>
      <c r="AA11" s="383"/>
      <c r="AB11" s="383"/>
      <c r="AC11" s="383"/>
      <c r="AD11" s="383"/>
      <c r="AE11" s="383"/>
      <c r="AF11" s="383"/>
      <c r="AG11" s="383"/>
      <c r="AH11" s="383"/>
      <c r="AI11" s="383"/>
      <c r="AJ11" s="383"/>
      <c r="AK11" s="383"/>
      <c r="AL11" s="386"/>
      <c r="AM11" s="423" t="s">
        <v>118</v>
      </c>
      <c r="AN11" s="424"/>
      <c r="AO11" s="424"/>
      <c r="AP11" s="424"/>
      <c r="AQ11" s="424"/>
      <c r="AR11" s="424"/>
      <c r="AS11" s="424"/>
      <c r="AT11" s="425"/>
      <c r="AU11" s="426" t="s">
        <v>90</v>
      </c>
      <c r="AV11" s="427"/>
      <c r="AW11" s="427"/>
      <c r="AX11" s="427"/>
      <c r="AY11" s="428" t="s">
        <v>119</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120</v>
      </c>
      <c r="CE11" s="398"/>
      <c r="CF11" s="398"/>
      <c r="CG11" s="398"/>
      <c r="CH11" s="398"/>
      <c r="CI11" s="398"/>
      <c r="CJ11" s="398"/>
      <c r="CK11" s="398"/>
      <c r="CL11" s="398"/>
      <c r="CM11" s="398"/>
      <c r="CN11" s="398"/>
      <c r="CO11" s="398"/>
      <c r="CP11" s="398"/>
      <c r="CQ11" s="398"/>
      <c r="CR11" s="398"/>
      <c r="CS11" s="399"/>
      <c r="CT11" s="434" t="s">
        <v>121</v>
      </c>
      <c r="CU11" s="435"/>
      <c r="CV11" s="435"/>
      <c r="CW11" s="435"/>
      <c r="CX11" s="435"/>
      <c r="CY11" s="435"/>
      <c r="CZ11" s="435"/>
      <c r="DA11" s="436"/>
      <c r="DB11" s="434" t="s">
        <v>121</v>
      </c>
      <c r="DC11" s="435"/>
      <c r="DD11" s="435"/>
      <c r="DE11" s="435"/>
      <c r="DF11" s="435"/>
      <c r="DG11" s="435"/>
      <c r="DH11" s="435"/>
      <c r="DI11" s="436"/>
    </row>
    <row r="12" spans="1:119" ht="18.75" customHeight="1" x14ac:dyDescent="0.2">
      <c r="A12" s="163"/>
      <c r="B12" s="454" t="s">
        <v>122</v>
      </c>
      <c r="C12" s="455"/>
      <c r="D12" s="455"/>
      <c r="E12" s="455"/>
      <c r="F12" s="455"/>
      <c r="G12" s="455"/>
      <c r="H12" s="455"/>
      <c r="I12" s="455"/>
      <c r="J12" s="455"/>
      <c r="K12" s="456"/>
      <c r="L12" s="463" t="s">
        <v>123</v>
      </c>
      <c r="M12" s="464"/>
      <c r="N12" s="464"/>
      <c r="O12" s="464"/>
      <c r="P12" s="464"/>
      <c r="Q12" s="465"/>
      <c r="R12" s="466">
        <v>2980</v>
      </c>
      <c r="S12" s="467"/>
      <c r="T12" s="467"/>
      <c r="U12" s="467"/>
      <c r="V12" s="468"/>
      <c r="W12" s="469" t="s">
        <v>1</v>
      </c>
      <c r="X12" s="427"/>
      <c r="Y12" s="427"/>
      <c r="Z12" s="427"/>
      <c r="AA12" s="427"/>
      <c r="AB12" s="470"/>
      <c r="AC12" s="471" t="s">
        <v>124</v>
      </c>
      <c r="AD12" s="472"/>
      <c r="AE12" s="472"/>
      <c r="AF12" s="472"/>
      <c r="AG12" s="473"/>
      <c r="AH12" s="471" t="s">
        <v>125</v>
      </c>
      <c r="AI12" s="472"/>
      <c r="AJ12" s="472"/>
      <c r="AK12" s="472"/>
      <c r="AL12" s="474"/>
      <c r="AM12" s="423" t="s">
        <v>126</v>
      </c>
      <c r="AN12" s="424"/>
      <c r="AO12" s="424"/>
      <c r="AP12" s="424"/>
      <c r="AQ12" s="424"/>
      <c r="AR12" s="424"/>
      <c r="AS12" s="424"/>
      <c r="AT12" s="425"/>
      <c r="AU12" s="426" t="s">
        <v>90</v>
      </c>
      <c r="AV12" s="427"/>
      <c r="AW12" s="427"/>
      <c r="AX12" s="427"/>
      <c r="AY12" s="428" t="s">
        <v>127</v>
      </c>
      <c r="AZ12" s="429"/>
      <c r="BA12" s="429"/>
      <c r="BB12" s="429"/>
      <c r="BC12" s="429"/>
      <c r="BD12" s="429"/>
      <c r="BE12" s="429"/>
      <c r="BF12" s="429"/>
      <c r="BG12" s="429"/>
      <c r="BH12" s="429"/>
      <c r="BI12" s="429"/>
      <c r="BJ12" s="429"/>
      <c r="BK12" s="429"/>
      <c r="BL12" s="429"/>
      <c r="BM12" s="430"/>
      <c r="BN12" s="394">
        <v>184000</v>
      </c>
      <c r="BO12" s="395"/>
      <c r="BP12" s="395"/>
      <c r="BQ12" s="395"/>
      <c r="BR12" s="395"/>
      <c r="BS12" s="395"/>
      <c r="BT12" s="395"/>
      <c r="BU12" s="396"/>
      <c r="BV12" s="394">
        <v>126000</v>
      </c>
      <c r="BW12" s="395"/>
      <c r="BX12" s="395"/>
      <c r="BY12" s="395"/>
      <c r="BZ12" s="395"/>
      <c r="CA12" s="395"/>
      <c r="CB12" s="395"/>
      <c r="CC12" s="396"/>
      <c r="CD12" s="397" t="s">
        <v>128</v>
      </c>
      <c r="CE12" s="398"/>
      <c r="CF12" s="398"/>
      <c r="CG12" s="398"/>
      <c r="CH12" s="398"/>
      <c r="CI12" s="398"/>
      <c r="CJ12" s="398"/>
      <c r="CK12" s="398"/>
      <c r="CL12" s="398"/>
      <c r="CM12" s="398"/>
      <c r="CN12" s="398"/>
      <c r="CO12" s="398"/>
      <c r="CP12" s="398"/>
      <c r="CQ12" s="398"/>
      <c r="CR12" s="398"/>
      <c r="CS12" s="399"/>
      <c r="CT12" s="434" t="s">
        <v>121</v>
      </c>
      <c r="CU12" s="435"/>
      <c r="CV12" s="435"/>
      <c r="CW12" s="435"/>
      <c r="CX12" s="435"/>
      <c r="CY12" s="435"/>
      <c r="CZ12" s="435"/>
      <c r="DA12" s="436"/>
      <c r="DB12" s="434" t="s">
        <v>121</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129</v>
      </c>
      <c r="N13" s="486"/>
      <c r="O13" s="486"/>
      <c r="P13" s="486"/>
      <c r="Q13" s="487"/>
      <c r="R13" s="478">
        <v>2970</v>
      </c>
      <c r="S13" s="479"/>
      <c r="T13" s="479"/>
      <c r="U13" s="479"/>
      <c r="V13" s="480"/>
      <c r="W13" s="410" t="s">
        <v>130</v>
      </c>
      <c r="X13" s="411"/>
      <c r="Y13" s="411"/>
      <c r="Z13" s="411"/>
      <c r="AA13" s="411"/>
      <c r="AB13" s="401"/>
      <c r="AC13" s="445">
        <v>361</v>
      </c>
      <c r="AD13" s="446"/>
      <c r="AE13" s="446"/>
      <c r="AF13" s="446"/>
      <c r="AG13" s="488"/>
      <c r="AH13" s="445">
        <v>444</v>
      </c>
      <c r="AI13" s="446"/>
      <c r="AJ13" s="446"/>
      <c r="AK13" s="446"/>
      <c r="AL13" s="447"/>
      <c r="AM13" s="423" t="s">
        <v>131</v>
      </c>
      <c r="AN13" s="424"/>
      <c r="AO13" s="424"/>
      <c r="AP13" s="424"/>
      <c r="AQ13" s="424"/>
      <c r="AR13" s="424"/>
      <c r="AS13" s="424"/>
      <c r="AT13" s="425"/>
      <c r="AU13" s="426" t="s">
        <v>132</v>
      </c>
      <c r="AV13" s="427"/>
      <c r="AW13" s="427"/>
      <c r="AX13" s="427"/>
      <c r="AY13" s="428" t="s">
        <v>133</v>
      </c>
      <c r="AZ13" s="429"/>
      <c r="BA13" s="429"/>
      <c r="BB13" s="429"/>
      <c r="BC13" s="429"/>
      <c r="BD13" s="429"/>
      <c r="BE13" s="429"/>
      <c r="BF13" s="429"/>
      <c r="BG13" s="429"/>
      <c r="BH13" s="429"/>
      <c r="BI13" s="429"/>
      <c r="BJ13" s="429"/>
      <c r="BK13" s="429"/>
      <c r="BL13" s="429"/>
      <c r="BM13" s="430"/>
      <c r="BN13" s="394">
        <v>-128396</v>
      </c>
      <c r="BO13" s="395"/>
      <c r="BP13" s="395"/>
      <c r="BQ13" s="395"/>
      <c r="BR13" s="395"/>
      <c r="BS13" s="395"/>
      <c r="BT13" s="395"/>
      <c r="BU13" s="396"/>
      <c r="BV13" s="394">
        <v>-91118</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11.5</v>
      </c>
      <c r="CU13" s="392"/>
      <c r="CV13" s="392"/>
      <c r="CW13" s="392"/>
      <c r="CX13" s="392"/>
      <c r="CY13" s="392"/>
      <c r="CZ13" s="392"/>
      <c r="DA13" s="393"/>
      <c r="DB13" s="391">
        <v>11.9</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3050</v>
      </c>
      <c r="S14" s="479"/>
      <c r="T14" s="479"/>
      <c r="U14" s="479"/>
      <c r="V14" s="480"/>
      <c r="W14" s="384"/>
      <c r="X14" s="385"/>
      <c r="Y14" s="385"/>
      <c r="Z14" s="385"/>
      <c r="AA14" s="385"/>
      <c r="AB14" s="374"/>
      <c r="AC14" s="481">
        <v>22.2</v>
      </c>
      <c r="AD14" s="482"/>
      <c r="AE14" s="482"/>
      <c r="AF14" s="482"/>
      <c r="AG14" s="483"/>
      <c r="AH14" s="481">
        <v>25.4</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121</v>
      </c>
      <c r="CU14" s="493"/>
      <c r="CV14" s="493"/>
      <c r="CW14" s="493"/>
      <c r="CX14" s="493"/>
      <c r="CY14" s="493"/>
      <c r="CZ14" s="493"/>
      <c r="DA14" s="494"/>
      <c r="DB14" s="492" t="s">
        <v>121</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129</v>
      </c>
      <c r="N15" s="486"/>
      <c r="O15" s="486"/>
      <c r="P15" s="486"/>
      <c r="Q15" s="487"/>
      <c r="R15" s="478">
        <v>3042</v>
      </c>
      <c r="S15" s="479"/>
      <c r="T15" s="479"/>
      <c r="U15" s="479"/>
      <c r="V15" s="480"/>
      <c r="W15" s="410" t="s">
        <v>137</v>
      </c>
      <c r="X15" s="411"/>
      <c r="Y15" s="411"/>
      <c r="Z15" s="411"/>
      <c r="AA15" s="411"/>
      <c r="AB15" s="401"/>
      <c r="AC15" s="445">
        <v>401</v>
      </c>
      <c r="AD15" s="446"/>
      <c r="AE15" s="446"/>
      <c r="AF15" s="446"/>
      <c r="AG15" s="488"/>
      <c r="AH15" s="445">
        <v>419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377010</v>
      </c>
      <c r="BO15" s="358"/>
      <c r="BP15" s="358"/>
      <c r="BQ15" s="358"/>
      <c r="BR15" s="358"/>
      <c r="BS15" s="358"/>
      <c r="BT15" s="358"/>
      <c r="BU15" s="359"/>
      <c r="BV15" s="357">
        <v>384920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24.6</v>
      </c>
      <c r="AD16" s="482"/>
      <c r="AE16" s="482"/>
      <c r="AF16" s="482"/>
      <c r="AG16" s="483"/>
      <c r="AH16" s="481">
        <v>24</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1830181</v>
      </c>
      <c r="BO16" s="395"/>
      <c r="BP16" s="395"/>
      <c r="BQ16" s="395"/>
      <c r="BR16" s="395"/>
      <c r="BS16" s="395"/>
      <c r="BT16" s="395"/>
      <c r="BU16" s="396"/>
      <c r="BV16" s="394">
        <v>1774093</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865</v>
      </c>
      <c r="AD17" s="446"/>
      <c r="AE17" s="446"/>
      <c r="AF17" s="446"/>
      <c r="AG17" s="488"/>
      <c r="AH17" s="445">
        <v>885</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467185</v>
      </c>
      <c r="BO17" s="395"/>
      <c r="BP17" s="395"/>
      <c r="BQ17" s="395"/>
      <c r="BR17" s="395"/>
      <c r="BS17" s="395"/>
      <c r="BT17" s="395"/>
      <c r="BU17" s="396"/>
      <c r="BV17" s="394">
        <v>477714</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9" t="s">
        <v>147</v>
      </c>
      <c r="C18" s="437"/>
      <c r="D18" s="437"/>
      <c r="E18" s="520"/>
      <c r="F18" s="520"/>
      <c r="G18" s="520"/>
      <c r="H18" s="520"/>
      <c r="I18" s="520"/>
      <c r="J18" s="520"/>
      <c r="K18" s="520"/>
      <c r="L18" s="521">
        <v>16.37</v>
      </c>
      <c r="M18" s="521"/>
      <c r="N18" s="521"/>
      <c r="O18" s="521"/>
      <c r="P18" s="521"/>
      <c r="Q18" s="521"/>
      <c r="R18" s="522"/>
      <c r="S18" s="522"/>
      <c r="T18" s="522"/>
      <c r="U18" s="522"/>
      <c r="V18" s="523"/>
      <c r="W18" s="412"/>
      <c r="X18" s="413"/>
      <c r="Y18" s="413"/>
      <c r="Z18" s="413"/>
      <c r="AA18" s="413"/>
      <c r="AB18" s="404"/>
      <c r="AC18" s="524">
        <v>53.2</v>
      </c>
      <c r="AD18" s="525"/>
      <c r="AE18" s="525"/>
      <c r="AF18" s="525"/>
      <c r="AG18" s="526"/>
      <c r="AH18" s="524">
        <v>50.6</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1857458</v>
      </c>
      <c r="BO18" s="395"/>
      <c r="BP18" s="395"/>
      <c r="BQ18" s="395"/>
      <c r="BR18" s="395"/>
      <c r="BS18" s="395"/>
      <c r="BT18" s="395"/>
      <c r="BU18" s="396"/>
      <c r="BV18" s="394">
        <v>1758732</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9" t="s">
        <v>149</v>
      </c>
      <c r="C19" s="437"/>
      <c r="D19" s="437"/>
      <c r="E19" s="520"/>
      <c r="F19" s="520"/>
      <c r="G19" s="520"/>
      <c r="H19" s="520"/>
      <c r="I19" s="520"/>
      <c r="J19" s="520"/>
      <c r="K19" s="520"/>
      <c r="L19" s="528">
        <v>188</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2370161</v>
      </c>
      <c r="BO19" s="395"/>
      <c r="BP19" s="395"/>
      <c r="BQ19" s="395"/>
      <c r="BR19" s="395"/>
      <c r="BS19" s="395"/>
      <c r="BT19" s="395"/>
      <c r="BU19" s="396"/>
      <c r="BV19" s="394">
        <v>2268820</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9" t="s">
        <v>151</v>
      </c>
      <c r="C20" s="437"/>
      <c r="D20" s="437"/>
      <c r="E20" s="520"/>
      <c r="F20" s="520"/>
      <c r="G20" s="520"/>
      <c r="H20" s="520"/>
      <c r="I20" s="520"/>
      <c r="J20" s="520"/>
      <c r="K20" s="520"/>
      <c r="L20" s="528">
        <v>976</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2222512</v>
      </c>
      <c r="BO22" s="358"/>
      <c r="BP22" s="358"/>
      <c r="BQ22" s="358"/>
      <c r="BR22" s="358"/>
      <c r="BS22" s="358"/>
      <c r="BT22" s="358"/>
      <c r="BU22" s="359"/>
      <c r="BV22" s="357">
        <v>2469578</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1582860</v>
      </c>
      <c r="BO23" s="395"/>
      <c r="BP23" s="395"/>
      <c r="BQ23" s="395"/>
      <c r="BR23" s="395"/>
      <c r="BS23" s="395"/>
      <c r="BT23" s="395"/>
      <c r="BU23" s="396"/>
      <c r="BV23" s="394">
        <v>1792871</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7260</v>
      </c>
      <c r="R24" s="446"/>
      <c r="S24" s="446"/>
      <c r="T24" s="446"/>
      <c r="U24" s="446"/>
      <c r="V24" s="488"/>
      <c r="W24" s="540"/>
      <c r="X24" s="541"/>
      <c r="Y24" s="542"/>
      <c r="Z24" s="444" t="s">
        <v>162</v>
      </c>
      <c r="AA24" s="424"/>
      <c r="AB24" s="424"/>
      <c r="AC24" s="424"/>
      <c r="AD24" s="424"/>
      <c r="AE24" s="424"/>
      <c r="AF24" s="424"/>
      <c r="AG24" s="425"/>
      <c r="AH24" s="445">
        <v>50</v>
      </c>
      <c r="AI24" s="446"/>
      <c r="AJ24" s="446"/>
      <c r="AK24" s="446"/>
      <c r="AL24" s="488"/>
      <c r="AM24" s="445">
        <v>156200</v>
      </c>
      <c r="AN24" s="446"/>
      <c r="AO24" s="446"/>
      <c r="AP24" s="446"/>
      <c r="AQ24" s="446"/>
      <c r="AR24" s="488"/>
      <c r="AS24" s="445">
        <v>3124</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1526456</v>
      </c>
      <c r="BO24" s="395"/>
      <c r="BP24" s="395"/>
      <c r="BQ24" s="395"/>
      <c r="BR24" s="395"/>
      <c r="BS24" s="395"/>
      <c r="BT24" s="395"/>
      <c r="BU24" s="396"/>
      <c r="BV24" s="394">
        <v>1693922</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5800</v>
      </c>
      <c r="R25" s="446"/>
      <c r="S25" s="446"/>
      <c r="T25" s="446"/>
      <c r="U25" s="446"/>
      <c r="V25" s="488"/>
      <c r="W25" s="540"/>
      <c r="X25" s="541"/>
      <c r="Y25" s="542"/>
      <c r="Z25" s="444" t="s">
        <v>165</v>
      </c>
      <c r="AA25" s="424"/>
      <c r="AB25" s="424"/>
      <c r="AC25" s="424"/>
      <c r="AD25" s="424"/>
      <c r="AE25" s="424"/>
      <c r="AF25" s="424"/>
      <c r="AG25" s="425"/>
      <c r="AH25" s="445" t="s">
        <v>121</v>
      </c>
      <c r="AI25" s="446"/>
      <c r="AJ25" s="446"/>
      <c r="AK25" s="446"/>
      <c r="AL25" s="488"/>
      <c r="AM25" s="445" t="s">
        <v>121</v>
      </c>
      <c r="AN25" s="446"/>
      <c r="AO25" s="446"/>
      <c r="AP25" s="446"/>
      <c r="AQ25" s="446"/>
      <c r="AR25" s="488"/>
      <c r="AS25" s="445" t="s">
        <v>121</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t="s">
        <v>121</v>
      </c>
      <c r="BO25" s="358"/>
      <c r="BP25" s="358"/>
      <c r="BQ25" s="358"/>
      <c r="BR25" s="358"/>
      <c r="BS25" s="358"/>
      <c r="BT25" s="358"/>
      <c r="BU25" s="359"/>
      <c r="BV25" s="357" t="s">
        <v>121</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5530</v>
      </c>
      <c r="R26" s="446"/>
      <c r="S26" s="446"/>
      <c r="T26" s="446"/>
      <c r="U26" s="446"/>
      <c r="V26" s="488"/>
      <c r="W26" s="540"/>
      <c r="X26" s="541"/>
      <c r="Y26" s="542"/>
      <c r="Z26" s="444" t="s">
        <v>168</v>
      </c>
      <c r="AA26" s="546"/>
      <c r="AB26" s="546"/>
      <c r="AC26" s="546"/>
      <c r="AD26" s="546"/>
      <c r="AE26" s="546"/>
      <c r="AF26" s="546"/>
      <c r="AG26" s="547"/>
      <c r="AH26" s="445" t="s">
        <v>121</v>
      </c>
      <c r="AI26" s="446"/>
      <c r="AJ26" s="446"/>
      <c r="AK26" s="446"/>
      <c r="AL26" s="488"/>
      <c r="AM26" s="445" t="s">
        <v>121</v>
      </c>
      <c r="AN26" s="446"/>
      <c r="AO26" s="446"/>
      <c r="AP26" s="446"/>
      <c r="AQ26" s="446"/>
      <c r="AR26" s="488"/>
      <c r="AS26" s="445" t="s">
        <v>121</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121</v>
      </c>
      <c r="BO26" s="395"/>
      <c r="BP26" s="395"/>
      <c r="BQ26" s="395"/>
      <c r="BR26" s="395"/>
      <c r="BS26" s="395"/>
      <c r="BT26" s="395"/>
      <c r="BU26" s="396"/>
      <c r="BV26" s="394" t="s">
        <v>121</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2610</v>
      </c>
      <c r="R27" s="446"/>
      <c r="S27" s="446"/>
      <c r="T27" s="446"/>
      <c r="U27" s="446"/>
      <c r="V27" s="488"/>
      <c r="W27" s="540"/>
      <c r="X27" s="541"/>
      <c r="Y27" s="542"/>
      <c r="Z27" s="444" t="s">
        <v>171</v>
      </c>
      <c r="AA27" s="424"/>
      <c r="AB27" s="424"/>
      <c r="AC27" s="424"/>
      <c r="AD27" s="424"/>
      <c r="AE27" s="424"/>
      <c r="AF27" s="424"/>
      <c r="AG27" s="425"/>
      <c r="AH27" s="445">
        <v>5</v>
      </c>
      <c r="AI27" s="446"/>
      <c r="AJ27" s="446"/>
      <c r="AK27" s="446"/>
      <c r="AL27" s="488"/>
      <c r="AM27" s="445">
        <v>16235</v>
      </c>
      <c r="AN27" s="446"/>
      <c r="AO27" s="446"/>
      <c r="AP27" s="446"/>
      <c r="AQ27" s="446"/>
      <c r="AR27" s="488"/>
      <c r="AS27" s="445">
        <v>3247</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6" t="s">
        <v>121</v>
      </c>
      <c r="BO27" s="517"/>
      <c r="BP27" s="517"/>
      <c r="BQ27" s="517"/>
      <c r="BR27" s="517"/>
      <c r="BS27" s="517"/>
      <c r="BT27" s="517"/>
      <c r="BU27" s="518"/>
      <c r="BV27" s="516" t="s">
        <v>121</v>
      </c>
      <c r="BW27" s="517"/>
      <c r="BX27" s="517"/>
      <c r="BY27" s="517"/>
      <c r="BZ27" s="517"/>
      <c r="CA27" s="517"/>
      <c r="CB27" s="517"/>
      <c r="CC27" s="518"/>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2160</v>
      </c>
      <c r="R28" s="446"/>
      <c r="S28" s="446"/>
      <c r="T28" s="446"/>
      <c r="U28" s="446"/>
      <c r="V28" s="488"/>
      <c r="W28" s="540"/>
      <c r="X28" s="541"/>
      <c r="Y28" s="542"/>
      <c r="Z28" s="444" t="s">
        <v>174</v>
      </c>
      <c r="AA28" s="424"/>
      <c r="AB28" s="424"/>
      <c r="AC28" s="424"/>
      <c r="AD28" s="424"/>
      <c r="AE28" s="424"/>
      <c r="AF28" s="424"/>
      <c r="AG28" s="425"/>
      <c r="AH28" s="445" t="s">
        <v>121</v>
      </c>
      <c r="AI28" s="446"/>
      <c r="AJ28" s="446"/>
      <c r="AK28" s="446"/>
      <c r="AL28" s="488"/>
      <c r="AM28" s="445" t="s">
        <v>121</v>
      </c>
      <c r="AN28" s="446"/>
      <c r="AO28" s="446"/>
      <c r="AP28" s="446"/>
      <c r="AQ28" s="446"/>
      <c r="AR28" s="488"/>
      <c r="AS28" s="445" t="s">
        <v>121</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598463</v>
      </c>
      <c r="BO28" s="358"/>
      <c r="BP28" s="358"/>
      <c r="BQ28" s="358"/>
      <c r="BR28" s="358"/>
      <c r="BS28" s="358"/>
      <c r="BT28" s="358"/>
      <c r="BU28" s="359"/>
      <c r="BV28" s="357">
        <v>741441</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7</v>
      </c>
      <c r="M29" s="446"/>
      <c r="N29" s="446"/>
      <c r="O29" s="446"/>
      <c r="P29" s="488"/>
      <c r="Q29" s="445">
        <v>1960</v>
      </c>
      <c r="R29" s="446"/>
      <c r="S29" s="446"/>
      <c r="T29" s="446"/>
      <c r="U29" s="446"/>
      <c r="V29" s="488"/>
      <c r="W29" s="543"/>
      <c r="X29" s="544"/>
      <c r="Y29" s="545"/>
      <c r="Z29" s="444" t="s">
        <v>177</v>
      </c>
      <c r="AA29" s="424"/>
      <c r="AB29" s="424"/>
      <c r="AC29" s="424"/>
      <c r="AD29" s="424"/>
      <c r="AE29" s="424"/>
      <c r="AF29" s="424"/>
      <c r="AG29" s="425"/>
      <c r="AH29" s="445">
        <v>55</v>
      </c>
      <c r="AI29" s="446"/>
      <c r="AJ29" s="446"/>
      <c r="AK29" s="446"/>
      <c r="AL29" s="488"/>
      <c r="AM29" s="445">
        <v>172435</v>
      </c>
      <c r="AN29" s="446"/>
      <c r="AO29" s="446"/>
      <c r="AP29" s="446"/>
      <c r="AQ29" s="446"/>
      <c r="AR29" s="488"/>
      <c r="AS29" s="445">
        <v>3135</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47840</v>
      </c>
      <c r="BO29" s="395"/>
      <c r="BP29" s="395"/>
      <c r="BQ29" s="395"/>
      <c r="BR29" s="395"/>
      <c r="BS29" s="395"/>
      <c r="BT29" s="395"/>
      <c r="BU29" s="396"/>
      <c r="BV29" s="394">
        <v>39679</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4">
        <v>100.1</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984015</v>
      </c>
      <c r="BO30" s="517"/>
      <c r="BP30" s="517"/>
      <c r="BQ30" s="517"/>
      <c r="BR30" s="517"/>
      <c r="BS30" s="517"/>
      <c r="BT30" s="517"/>
      <c r="BU30" s="518"/>
      <c r="BV30" s="516">
        <v>995011</v>
      </c>
      <c r="BW30" s="517"/>
      <c r="BX30" s="517"/>
      <c r="BY30" s="517"/>
      <c r="BZ30" s="517"/>
      <c r="CA30" s="517"/>
      <c r="CB30" s="517"/>
      <c r="CC30" s="51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湯川村下水道事業会計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磐梯町外一市二町一ヶ村組合</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株式会社　湯川会津坂下</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墓地事業特別会計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福島県市町村総合事務組合一般会計</v>
      </c>
      <c r="BZ35" s="585"/>
      <c r="CA35" s="585"/>
      <c r="CB35" s="585"/>
      <c r="CC35" s="585"/>
      <c r="CD35" s="585"/>
      <c r="CE35" s="585"/>
      <c r="CF35" s="585"/>
      <c r="CG35" s="585"/>
      <c r="CH35" s="585"/>
      <c r="CI35" s="585"/>
      <c r="CJ35" s="585"/>
      <c r="CK35" s="585"/>
      <c r="CL35" s="585"/>
      <c r="CM35" s="585"/>
      <c r="CN35" s="163"/>
      <c r="CO35" s="584">
        <f t="shared" ref="CO35:CO43" si="3">IF(CQ35="","",CO34+1)</f>
        <v>18</v>
      </c>
      <c r="CP35" s="584"/>
      <c r="CQ35" s="585" t="str">
        <f>IF('各会計、関係団体の財政状況及び健全化判断比率'!BS8="","",'各会計、関係団体の財政状況及び健全化判断比率'!BS8)</f>
        <v>株式会社　会津湯川ファーム</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福島県市町村総合事務組合消防補償等特別会計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福島県市町村総合事務組合消防賞じゅつ金特別会計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福島県市町村総合事務組合非常勤職員公務災害補償特別会計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福島県市町村総合事務組合自治会館管理特別会計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福島県後期高齢者医療広域連合一般会計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14</v>
      </c>
      <c r="BX41" s="584"/>
      <c r="BY41" s="585" t="str">
        <f>IF('各会計、関係団体の財政状況及び健全化判断比率'!B75="","",'各会計、関係団体の財政状況及び健全化判断比率'!B75)</f>
        <v>福島県後期高齢者医療広域連合後期高齢者医療特別会計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15</v>
      </c>
      <c r="BX42" s="584"/>
      <c r="BY42" s="585" t="str">
        <f>IF('各会計、関係団体の財政状況及び健全化判断比率'!B76="","",'各会計、関係団体の財政状況及び健全化判断比率'!B76)</f>
        <v>会津若松地方広域市町村圏整備組合一般会計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16</v>
      </c>
      <c r="BX43" s="584"/>
      <c r="BY43" s="585" t="str">
        <f>IF('各会計、関係団体の財政状況及び健全化判断比率'!B77="","",'各会計、関係団体の財政状況及び健全化判断比率'!B77)</f>
        <v>会津若松地方広域市町村圏整備組合水道用水供給事業会計</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QsBKp8u1nR6RtMM/pslLybm6TTolklQYn42jqfPXqoa9LWkC52/hPfRzCXaOyFlzQoDiGGQhi5Ukkp7bN5qztQ==" saltValue="yG96Ju/q4Gy1vl8FeOAxR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96" zoomScaleNormal="96"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533</v>
      </c>
      <c r="D34" s="1136"/>
      <c r="E34" s="1137"/>
      <c r="F34" s="32">
        <v>6.25</v>
      </c>
      <c r="G34" s="33">
        <v>5.55</v>
      </c>
      <c r="H34" s="33">
        <v>5.03</v>
      </c>
      <c r="I34" s="33">
        <v>4.29</v>
      </c>
      <c r="J34" s="34">
        <v>4.95</v>
      </c>
      <c r="K34" s="22"/>
      <c r="L34" s="22"/>
      <c r="M34" s="22"/>
      <c r="N34" s="22"/>
      <c r="O34" s="22"/>
      <c r="P34" s="22"/>
    </row>
    <row r="35" spans="1:16" ht="39" customHeight="1" x14ac:dyDescent="0.2">
      <c r="A35" s="22"/>
      <c r="B35" s="35"/>
      <c r="C35" s="1132" t="s">
        <v>534</v>
      </c>
      <c r="D35" s="1132"/>
      <c r="E35" s="1133"/>
      <c r="F35" s="36">
        <v>0.37</v>
      </c>
      <c r="G35" s="37">
        <v>1.33</v>
      </c>
      <c r="H35" s="37">
        <v>2.97</v>
      </c>
      <c r="I35" s="37">
        <v>1.95</v>
      </c>
      <c r="J35" s="38">
        <v>2.12</v>
      </c>
      <c r="K35" s="22"/>
      <c r="L35" s="22"/>
      <c r="M35" s="22"/>
      <c r="N35" s="22"/>
      <c r="O35" s="22"/>
      <c r="P35" s="22"/>
    </row>
    <row r="36" spans="1:16" ht="39" customHeight="1" x14ac:dyDescent="0.2">
      <c r="A36" s="22"/>
      <c r="B36" s="35"/>
      <c r="C36" s="1132" t="s">
        <v>535</v>
      </c>
      <c r="D36" s="1132"/>
      <c r="E36" s="1133"/>
      <c r="F36" s="36" t="s">
        <v>485</v>
      </c>
      <c r="G36" s="37" t="s">
        <v>485</v>
      </c>
      <c r="H36" s="37" t="s">
        <v>485</v>
      </c>
      <c r="I36" s="37" t="s">
        <v>485</v>
      </c>
      <c r="J36" s="38">
        <v>0.34</v>
      </c>
      <c r="K36" s="22"/>
      <c r="L36" s="22"/>
      <c r="M36" s="22"/>
      <c r="N36" s="22"/>
      <c r="O36" s="22"/>
      <c r="P36" s="22"/>
    </row>
    <row r="37" spans="1:16" ht="39" customHeight="1" x14ac:dyDescent="0.2">
      <c r="A37" s="22"/>
      <c r="B37" s="35"/>
      <c r="C37" s="1132" t="s">
        <v>536</v>
      </c>
      <c r="D37" s="1132"/>
      <c r="E37" s="1133"/>
      <c r="F37" s="36">
        <v>0.42</v>
      </c>
      <c r="G37" s="37">
        <v>0.68</v>
      </c>
      <c r="H37" s="37">
        <v>0.5</v>
      </c>
      <c r="I37" s="37">
        <v>0.48</v>
      </c>
      <c r="J37" s="38">
        <v>0.15</v>
      </c>
      <c r="K37" s="22"/>
      <c r="L37" s="22"/>
      <c r="M37" s="22"/>
      <c r="N37" s="22"/>
      <c r="O37" s="22"/>
      <c r="P37" s="22"/>
    </row>
    <row r="38" spans="1:16" ht="39" customHeight="1" x14ac:dyDescent="0.2">
      <c r="A38" s="22"/>
      <c r="B38" s="35"/>
      <c r="C38" s="1132" t="s">
        <v>537</v>
      </c>
      <c r="D38" s="1132"/>
      <c r="E38" s="1133"/>
      <c r="F38" s="36">
        <v>0.02</v>
      </c>
      <c r="G38" s="37">
        <v>0.01</v>
      </c>
      <c r="H38" s="37">
        <v>0</v>
      </c>
      <c r="I38" s="37">
        <v>0</v>
      </c>
      <c r="J38" s="38">
        <v>0.01</v>
      </c>
      <c r="K38" s="22"/>
      <c r="L38" s="22"/>
      <c r="M38" s="22"/>
      <c r="N38" s="22"/>
      <c r="O38" s="22"/>
      <c r="P38" s="22"/>
    </row>
    <row r="39" spans="1:16" ht="39" customHeight="1" x14ac:dyDescent="0.2">
      <c r="A39" s="22"/>
      <c r="B39" s="35"/>
      <c r="C39" s="1132" t="s">
        <v>538</v>
      </c>
      <c r="D39" s="1132"/>
      <c r="E39" s="1133"/>
      <c r="F39" s="36">
        <v>0</v>
      </c>
      <c r="G39" s="37">
        <v>0</v>
      </c>
      <c r="H39" s="37">
        <v>0.01</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539</v>
      </c>
      <c r="D42" s="1132"/>
      <c r="E42" s="1133"/>
      <c r="F42" s="36" t="s">
        <v>485</v>
      </c>
      <c r="G42" s="37" t="s">
        <v>485</v>
      </c>
      <c r="H42" s="37" t="s">
        <v>485</v>
      </c>
      <c r="I42" s="37" t="s">
        <v>485</v>
      </c>
      <c r="J42" s="38" t="s">
        <v>485</v>
      </c>
      <c r="K42" s="22"/>
      <c r="L42" s="22"/>
      <c r="M42" s="22"/>
      <c r="N42" s="22"/>
      <c r="O42" s="22"/>
      <c r="P42" s="22"/>
    </row>
    <row r="43" spans="1:16" ht="39" customHeight="1" thickBot="1" x14ac:dyDescent="0.25">
      <c r="A43" s="22"/>
      <c r="B43" s="40"/>
      <c r="C43" s="1134" t="s">
        <v>540</v>
      </c>
      <c r="D43" s="1134"/>
      <c r="E43" s="1135"/>
      <c r="F43" s="41">
        <v>0.26</v>
      </c>
      <c r="G43" s="42">
        <v>0.32</v>
      </c>
      <c r="H43" s="42">
        <v>0.38</v>
      </c>
      <c r="I43" s="42">
        <v>2.4300000000000002</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FerNAElB0bTWILp7aSSmVEj1gIz8JCI37LnVRwoZtIUGAhro4p0aVgBDU4S9L8E7j/Zxnu4tvJgltnKUrtTYg==" saltValue="KKMUQJAcdaW44g1URBbk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306</v>
      </c>
      <c r="L45" s="58">
        <v>331</v>
      </c>
      <c r="M45" s="58">
        <v>357</v>
      </c>
      <c r="N45" s="58">
        <v>398</v>
      </c>
      <c r="O45" s="59">
        <v>400</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485</v>
      </c>
      <c r="L46" s="62" t="s">
        <v>485</v>
      </c>
      <c r="M46" s="62" t="s">
        <v>485</v>
      </c>
      <c r="N46" s="62" t="s">
        <v>485</v>
      </c>
      <c r="O46" s="63" t="s">
        <v>485</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485</v>
      </c>
      <c r="L47" s="62" t="s">
        <v>485</v>
      </c>
      <c r="M47" s="62" t="s">
        <v>485</v>
      </c>
      <c r="N47" s="62" t="s">
        <v>485</v>
      </c>
      <c r="O47" s="63" t="s">
        <v>485</v>
      </c>
      <c r="P47" s="46"/>
      <c r="Q47" s="46"/>
      <c r="R47" s="46"/>
      <c r="S47" s="46"/>
      <c r="T47" s="46"/>
      <c r="U47" s="46"/>
    </row>
    <row r="48" spans="1:21" ht="30.75" customHeight="1" x14ac:dyDescent="0.2">
      <c r="A48" s="46"/>
      <c r="B48" s="1140"/>
      <c r="C48" s="1141"/>
      <c r="D48" s="60"/>
      <c r="E48" s="1146" t="s">
        <v>13</v>
      </c>
      <c r="F48" s="1146"/>
      <c r="G48" s="1146"/>
      <c r="H48" s="1146"/>
      <c r="I48" s="1146"/>
      <c r="J48" s="1147"/>
      <c r="K48" s="61">
        <v>105</v>
      </c>
      <c r="L48" s="62">
        <v>105</v>
      </c>
      <c r="M48" s="62">
        <v>105</v>
      </c>
      <c r="N48" s="62">
        <v>105</v>
      </c>
      <c r="O48" s="63">
        <v>49</v>
      </c>
      <c r="P48" s="46"/>
      <c r="Q48" s="46"/>
      <c r="R48" s="46"/>
      <c r="S48" s="46"/>
      <c r="T48" s="46"/>
      <c r="U48" s="46"/>
    </row>
    <row r="49" spans="1:21" ht="30.75" customHeight="1" x14ac:dyDescent="0.2">
      <c r="A49" s="46"/>
      <c r="B49" s="1140"/>
      <c r="C49" s="1141"/>
      <c r="D49" s="60"/>
      <c r="E49" s="1146" t="s">
        <v>14</v>
      </c>
      <c r="F49" s="1146"/>
      <c r="G49" s="1146"/>
      <c r="H49" s="1146"/>
      <c r="I49" s="1146"/>
      <c r="J49" s="1147"/>
      <c r="K49" s="61">
        <v>7</v>
      </c>
      <c r="L49" s="62">
        <v>11</v>
      </c>
      <c r="M49" s="62">
        <v>10</v>
      </c>
      <c r="N49" s="62">
        <v>17</v>
      </c>
      <c r="O49" s="63">
        <v>25</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485</v>
      </c>
      <c r="L50" s="62" t="s">
        <v>485</v>
      </c>
      <c r="M50" s="62" t="s">
        <v>485</v>
      </c>
      <c r="N50" s="62" t="s">
        <v>485</v>
      </c>
      <c r="O50" s="63" t="s">
        <v>485</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485</v>
      </c>
      <c r="L51" s="62" t="s">
        <v>485</v>
      </c>
      <c r="M51" s="62" t="s">
        <v>485</v>
      </c>
      <c r="N51" s="62" t="s">
        <v>485</v>
      </c>
      <c r="O51" s="63" t="s">
        <v>485</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268</v>
      </c>
      <c r="L52" s="62">
        <v>276</v>
      </c>
      <c r="M52" s="62">
        <v>294</v>
      </c>
      <c r="N52" s="62">
        <v>308</v>
      </c>
      <c r="O52" s="63">
        <v>316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150</v>
      </c>
      <c r="L53" s="67">
        <v>171</v>
      </c>
      <c r="M53" s="67">
        <v>178</v>
      </c>
      <c r="N53" s="67">
        <v>212</v>
      </c>
      <c r="O53" s="68">
        <v>158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eLEsqV6bOENLnUtQu2jKl27Q0qTy68tO7sx0AS+tQr0tIhAxQuEDTRHd2f/NcKIex8XjaBQgr4VC+wDIgAO4GA==" saltValue="Ycsey3rKttt1RsZnk4G1v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S44" sqref="S44"/>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3181</v>
      </c>
      <c r="J41" s="331">
        <v>3069</v>
      </c>
      <c r="K41" s="331">
        <v>2794</v>
      </c>
      <c r="L41" s="331">
        <v>2470</v>
      </c>
      <c r="M41" s="332">
        <v>2223</v>
      </c>
    </row>
    <row r="42" spans="2:13" ht="27.75" customHeight="1" x14ac:dyDescent="0.2">
      <c r="B42" s="1171"/>
      <c r="C42" s="1172"/>
      <c r="D42" s="104"/>
      <c r="E42" s="1177" t="s">
        <v>32</v>
      </c>
      <c r="F42" s="1177"/>
      <c r="G42" s="1177"/>
      <c r="H42" s="1178"/>
      <c r="I42" s="333" t="s">
        <v>485</v>
      </c>
      <c r="J42" s="334" t="s">
        <v>485</v>
      </c>
      <c r="K42" s="334" t="s">
        <v>485</v>
      </c>
      <c r="L42" s="334" t="s">
        <v>485</v>
      </c>
      <c r="M42" s="335" t="s">
        <v>485</v>
      </c>
    </row>
    <row r="43" spans="2:13" ht="27.75" customHeight="1" x14ac:dyDescent="0.2">
      <c r="B43" s="1171"/>
      <c r="C43" s="1172"/>
      <c r="D43" s="104"/>
      <c r="E43" s="1177" t="s">
        <v>33</v>
      </c>
      <c r="F43" s="1177"/>
      <c r="G43" s="1177"/>
      <c r="H43" s="1178"/>
      <c r="I43" s="333">
        <v>920</v>
      </c>
      <c r="J43" s="334">
        <v>862</v>
      </c>
      <c r="K43" s="334">
        <v>785</v>
      </c>
      <c r="L43" s="334">
        <v>707</v>
      </c>
      <c r="M43" s="335">
        <v>616</v>
      </c>
    </row>
    <row r="44" spans="2:13" ht="27.75" customHeight="1" x14ac:dyDescent="0.2">
      <c r="B44" s="1171"/>
      <c r="C44" s="1172"/>
      <c r="D44" s="104"/>
      <c r="E44" s="1177" t="s">
        <v>34</v>
      </c>
      <c r="F44" s="1177"/>
      <c r="G44" s="1177"/>
      <c r="H44" s="1178"/>
      <c r="I44" s="333">
        <v>6</v>
      </c>
      <c r="J44" s="334">
        <v>10</v>
      </c>
      <c r="K44" s="334">
        <v>9</v>
      </c>
      <c r="L44" s="334">
        <v>16</v>
      </c>
      <c r="M44" s="335">
        <v>24</v>
      </c>
    </row>
    <row r="45" spans="2:13" ht="27.75" customHeight="1" x14ac:dyDescent="0.2">
      <c r="B45" s="1171"/>
      <c r="C45" s="1172"/>
      <c r="D45" s="104"/>
      <c r="E45" s="1177" t="s">
        <v>35</v>
      </c>
      <c r="F45" s="1177"/>
      <c r="G45" s="1177"/>
      <c r="H45" s="1178"/>
      <c r="I45" s="333">
        <v>382</v>
      </c>
      <c r="J45" s="334">
        <v>347</v>
      </c>
      <c r="K45" s="334">
        <v>305</v>
      </c>
      <c r="L45" s="334">
        <v>328</v>
      </c>
      <c r="M45" s="335">
        <v>302</v>
      </c>
    </row>
    <row r="46" spans="2:13" ht="27.75" customHeight="1" x14ac:dyDescent="0.2">
      <c r="B46" s="1171"/>
      <c r="C46" s="1172"/>
      <c r="D46" s="105"/>
      <c r="E46" s="1177" t="s">
        <v>36</v>
      </c>
      <c r="F46" s="1177"/>
      <c r="G46" s="1177"/>
      <c r="H46" s="1178"/>
      <c r="I46" s="333" t="s">
        <v>485</v>
      </c>
      <c r="J46" s="334" t="s">
        <v>485</v>
      </c>
      <c r="K46" s="334" t="s">
        <v>485</v>
      </c>
      <c r="L46" s="334" t="s">
        <v>485</v>
      </c>
      <c r="M46" s="335" t="s">
        <v>485</v>
      </c>
    </row>
    <row r="47" spans="2:13" ht="27.75" customHeight="1" x14ac:dyDescent="0.2">
      <c r="B47" s="1171"/>
      <c r="C47" s="1172"/>
      <c r="D47" s="106"/>
      <c r="E47" s="1179" t="s">
        <v>37</v>
      </c>
      <c r="F47" s="1180"/>
      <c r="G47" s="1180"/>
      <c r="H47" s="1181"/>
      <c r="I47" s="333" t="s">
        <v>485</v>
      </c>
      <c r="J47" s="334" t="s">
        <v>485</v>
      </c>
      <c r="K47" s="334" t="s">
        <v>485</v>
      </c>
      <c r="L47" s="334" t="s">
        <v>485</v>
      </c>
      <c r="M47" s="335" t="s">
        <v>485</v>
      </c>
    </row>
    <row r="48" spans="2:13" ht="27.75" customHeight="1" x14ac:dyDescent="0.2">
      <c r="B48" s="1171"/>
      <c r="C48" s="1172"/>
      <c r="D48" s="104"/>
      <c r="E48" s="1177" t="s">
        <v>38</v>
      </c>
      <c r="F48" s="1177"/>
      <c r="G48" s="1177"/>
      <c r="H48" s="1178"/>
      <c r="I48" s="333" t="s">
        <v>485</v>
      </c>
      <c r="J48" s="334" t="s">
        <v>485</v>
      </c>
      <c r="K48" s="334" t="s">
        <v>485</v>
      </c>
      <c r="L48" s="334" t="s">
        <v>485</v>
      </c>
      <c r="M48" s="335" t="s">
        <v>485</v>
      </c>
    </row>
    <row r="49" spans="2:13" ht="27.75" customHeight="1" x14ac:dyDescent="0.2">
      <c r="B49" s="1173"/>
      <c r="C49" s="1174"/>
      <c r="D49" s="104"/>
      <c r="E49" s="1177" t="s">
        <v>39</v>
      </c>
      <c r="F49" s="1177"/>
      <c r="G49" s="1177"/>
      <c r="H49" s="1178"/>
      <c r="I49" s="333" t="s">
        <v>485</v>
      </c>
      <c r="J49" s="334" t="s">
        <v>485</v>
      </c>
      <c r="K49" s="334" t="s">
        <v>485</v>
      </c>
      <c r="L49" s="334" t="s">
        <v>485</v>
      </c>
      <c r="M49" s="335" t="s">
        <v>485</v>
      </c>
    </row>
    <row r="50" spans="2:13" ht="27.75" customHeight="1" x14ac:dyDescent="0.2">
      <c r="B50" s="1182" t="s">
        <v>40</v>
      </c>
      <c r="C50" s="1183"/>
      <c r="D50" s="107"/>
      <c r="E50" s="1177" t="s">
        <v>41</v>
      </c>
      <c r="F50" s="1177"/>
      <c r="G50" s="1177"/>
      <c r="H50" s="1178"/>
      <c r="I50" s="333">
        <v>1652</v>
      </c>
      <c r="J50" s="334">
        <v>1793</v>
      </c>
      <c r="K50" s="334">
        <v>1840</v>
      </c>
      <c r="L50" s="334">
        <v>1776</v>
      </c>
      <c r="M50" s="335">
        <v>1630</v>
      </c>
    </row>
    <row r="51" spans="2:13" ht="27.75" customHeight="1" x14ac:dyDescent="0.2">
      <c r="B51" s="1171"/>
      <c r="C51" s="1172"/>
      <c r="D51" s="104"/>
      <c r="E51" s="1177" t="s">
        <v>42</v>
      </c>
      <c r="F51" s="1177"/>
      <c r="G51" s="1177"/>
      <c r="H51" s="1178"/>
      <c r="I51" s="333" t="s">
        <v>485</v>
      </c>
      <c r="J51" s="334" t="s">
        <v>485</v>
      </c>
      <c r="K51" s="334" t="s">
        <v>485</v>
      </c>
      <c r="L51" s="334" t="s">
        <v>485</v>
      </c>
      <c r="M51" s="335" t="s">
        <v>485</v>
      </c>
    </row>
    <row r="52" spans="2:13" ht="27.75" customHeight="1" x14ac:dyDescent="0.2">
      <c r="B52" s="1173"/>
      <c r="C52" s="1174"/>
      <c r="D52" s="104"/>
      <c r="E52" s="1177" t="s">
        <v>43</v>
      </c>
      <c r="F52" s="1177"/>
      <c r="G52" s="1177"/>
      <c r="H52" s="1178"/>
      <c r="I52" s="333">
        <v>2861</v>
      </c>
      <c r="J52" s="334">
        <v>2749</v>
      </c>
      <c r="K52" s="334">
        <v>2530</v>
      </c>
      <c r="L52" s="334">
        <v>2428</v>
      </c>
      <c r="M52" s="335">
        <v>2307</v>
      </c>
    </row>
    <row r="53" spans="2:13" ht="27.75" customHeight="1" thickBot="1" x14ac:dyDescent="0.25">
      <c r="B53" s="1184" t="s">
        <v>19</v>
      </c>
      <c r="C53" s="1185"/>
      <c r="D53" s="108"/>
      <c r="E53" s="1186" t="s">
        <v>44</v>
      </c>
      <c r="F53" s="1186"/>
      <c r="G53" s="1186"/>
      <c r="H53" s="1187"/>
      <c r="I53" s="336">
        <v>-24</v>
      </c>
      <c r="J53" s="337">
        <v>-254</v>
      </c>
      <c r="K53" s="337">
        <v>-477</v>
      </c>
      <c r="L53" s="337">
        <v>-684</v>
      </c>
      <c r="M53" s="338">
        <v>-773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sEvsdxgNikPAaSK2LTSh51CExAiIXyL1lkCK3ov0YN+jR50YOeBNwQKKHjU+wmAPwkWDUP51KD+HXv9QBqxKQQ==" saltValue="yufreK1K7vKexcVzfbZau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820</v>
      </c>
      <c r="G55" s="339">
        <v>741</v>
      </c>
      <c r="H55" s="340">
        <v>598</v>
      </c>
    </row>
    <row r="56" spans="2:8" ht="52.5" customHeight="1" x14ac:dyDescent="0.2">
      <c r="B56" s="120"/>
      <c r="C56" s="1198" t="s">
        <v>47</v>
      </c>
      <c r="D56" s="1198"/>
      <c r="E56" s="1199"/>
      <c r="F56" s="341">
        <v>40</v>
      </c>
      <c r="G56" s="341">
        <v>40</v>
      </c>
      <c r="H56" s="342">
        <v>48</v>
      </c>
    </row>
    <row r="57" spans="2:8" ht="53.25" customHeight="1" x14ac:dyDescent="0.2">
      <c r="B57" s="120"/>
      <c r="C57" s="1200" t="s">
        <v>48</v>
      </c>
      <c r="D57" s="1200"/>
      <c r="E57" s="1201"/>
      <c r="F57" s="343">
        <v>980</v>
      </c>
      <c r="G57" s="343">
        <v>995</v>
      </c>
      <c r="H57" s="344">
        <v>984</v>
      </c>
    </row>
    <row r="58" spans="2:8" ht="45.75" customHeight="1" x14ac:dyDescent="0.2">
      <c r="B58" s="121"/>
      <c r="C58" s="1188" t="s">
        <v>558</v>
      </c>
      <c r="D58" s="1189"/>
      <c r="E58" s="1190"/>
      <c r="F58" s="345">
        <v>290</v>
      </c>
      <c r="G58" s="345">
        <v>290</v>
      </c>
      <c r="H58" s="346">
        <v>275</v>
      </c>
    </row>
    <row r="59" spans="2:8" ht="45.75" customHeight="1" x14ac:dyDescent="0.2">
      <c r="B59" s="121"/>
      <c r="C59" s="1188" t="s">
        <v>559</v>
      </c>
      <c r="D59" s="1189"/>
      <c r="E59" s="1190"/>
      <c r="F59" s="345">
        <v>191</v>
      </c>
      <c r="G59" s="345">
        <v>221</v>
      </c>
      <c r="H59" s="346">
        <v>250</v>
      </c>
    </row>
    <row r="60" spans="2:8" ht="45.75" customHeight="1" x14ac:dyDescent="0.2">
      <c r="B60" s="121"/>
      <c r="C60" s="1188" t="s">
        <v>560</v>
      </c>
      <c r="D60" s="1189"/>
      <c r="E60" s="1190"/>
      <c r="F60" s="345">
        <v>217</v>
      </c>
      <c r="G60" s="345">
        <v>199</v>
      </c>
      <c r="H60" s="346">
        <v>174</v>
      </c>
    </row>
    <row r="61" spans="2:8" ht="45.75" customHeight="1" x14ac:dyDescent="0.2">
      <c r="B61" s="121"/>
      <c r="C61" s="1188" t="s">
        <v>561</v>
      </c>
      <c r="D61" s="1189"/>
      <c r="E61" s="1190"/>
      <c r="F61" s="345">
        <v>123</v>
      </c>
      <c r="G61" s="345">
        <v>123</v>
      </c>
      <c r="H61" s="346">
        <v>123</v>
      </c>
    </row>
    <row r="62" spans="2:8" ht="45.75" customHeight="1" thickBot="1" x14ac:dyDescent="0.25">
      <c r="B62" s="122"/>
      <c r="C62" s="1191" t="s">
        <v>562</v>
      </c>
      <c r="D62" s="1192"/>
      <c r="E62" s="1193"/>
      <c r="F62" s="347">
        <v>50</v>
      </c>
      <c r="G62" s="347">
        <v>50</v>
      </c>
      <c r="H62" s="348">
        <v>50</v>
      </c>
    </row>
    <row r="63" spans="2:8" ht="52.5" customHeight="1" thickBot="1" x14ac:dyDescent="0.25">
      <c r="B63" s="123"/>
      <c r="C63" s="1194" t="s">
        <v>49</v>
      </c>
      <c r="D63" s="1194"/>
      <c r="E63" s="1195"/>
      <c r="F63" s="349">
        <v>1840</v>
      </c>
      <c r="G63" s="349">
        <v>1776</v>
      </c>
      <c r="H63" s="350">
        <v>1630</v>
      </c>
    </row>
    <row r="64" spans="2:8" ht="13.2" x14ac:dyDescent="0.2"/>
  </sheetData>
  <sheetProtection algorithmName="SHA-512" hashValue="kEEMKg1K+ururdHjDnkIICIQnXtbYhcUdz5L0es53Ijk5RBd4Csx7VkA1zONk8TKkvn8dLNDA1IXnwjPC5Ggiw==" saltValue="7HddlGscqBxkG8jlU7Uot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177100</v>
      </c>
      <c r="E3" s="142"/>
      <c r="F3" s="143">
        <v>301035</v>
      </c>
      <c r="G3" s="144"/>
      <c r="H3" s="145"/>
    </row>
    <row r="4" spans="1:8" x14ac:dyDescent="0.2">
      <c r="A4" s="146"/>
      <c r="B4" s="147"/>
      <c r="C4" s="148"/>
      <c r="D4" s="149">
        <v>169437</v>
      </c>
      <c r="E4" s="150"/>
      <c r="F4" s="151">
        <v>154376</v>
      </c>
      <c r="G4" s="152"/>
      <c r="H4" s="153"/>
    </row>
    <row r="5" spans="1:8" x14ac:dyDescent="0.2">
      <c r="A5" s="134" t="s">
        <v>518</v>
      </c>
      <c r="B5" s="139"/>
      <c r="C5" s="140"/>
      <c r="D5" s="141">
        <v>42610</v>
      </c>
      <c r="E5" s="142"/>
      <c r="F5" s="143">
        <v>277467</v>
      </c>
      <c r="G5" s="144"/>
      <c r="H5" s="145"/>
    </row>
    <row r="6" spans="1:8" x14ac:dyDescent="0.2">
      <c r="A6" s="146"/>
      <c r="B6" s="147"/>
      <c r="C6" s="148"/>
      <c r="D6" s="149">
        <v>41896</v>
      </c>
      <c r="E6" s="150"/>
      <c r="F6" s="151">
        <v>128378</v>
      </c>
      <c r="G6" s="152"/>
      <c r="H6" s="153"/>
    </row>
    <row r="7" spans="1:8" x14ac:dyDescent="0.2">
      <c r="A7" s="134" t="s">
        <v>519</v>
      </c>
      <c r="B7" s="139"/>
      <c r="C7" s="140"/>
      <c r="D7" s="141">
        <v>17223</v>
      </c>
      <c r="E7" s="142"/>
      <c r="F7" s="143">
        <v>282256</v>
      </c>
      <c r="G7" s="144"/>
      <c r="H7" s="145"/>
    </row>
    <row r="8" spans="1:8" x14ac:dyDescent="0.2">
      <c r="A8" s="146"/>
      <c r="B8" s="147"/>
      <c r="C8" s="148"/>
      <c r="D8" s="149">
        <v>11355</v>
      </c>
      <c r="E8" s="150"/>
      <c r="F8" s="151">
        <v>145453</v>
      </c>
      <c r="G8" s="152"/>
      <c r="H8" s="153"/>
    </row>
    <row r="9" spans="1:8" x14ac:dyDescent="0.2">
      <c r="A9" s="134" t="s">
        <v>520</v>
      </c>
      <c r="B9" s="139"/>
      <c r="C9" s="140"/>
      <c r="D9" s="141">
        <v>6243</v>
      </c>
      <c r="E9" s="142"/>
      <c r="F9" s="143">
        <v>295341</v>
      </c>
      <c r="G9" s="144"/>
      <c r="H9" s="145"/>
    </row>
    <row r="10" spans="1:8" x14ac:dyDescent="0.2">
      <c r="A10" s="146"/>
      <c r="B10" s="147"/>
      <c r="C10" s="148"/>
      <c r="D10" s="149">
        <v>4140</v>
      </c>
      <c r="E10" s="150"/>
      <c r="F10" s="151">
        <v>137402</v>
      </c>
      <c r="G10" s="152"/>
      <c r="H10" s="153"/>
    </row>
    <row r="11" spans="1:8" x14ac:dyDescent="0.2">
      <c r="A11" s="134" t="s">
        <v>521</v>
      </c>
      <c r="B11" s="139"/>
      <c r="C11" s="140"/>
      <c r="D11" s="141">
        <v>28151</v>
      </c>
      <c r="E11" s="142"/>
      <c r="F11" s="143">
        <v>292845</v>
      </c>
      <c r="G11" s="144"/>
      <c r="H11" s="145"/>
    </row>
    <row r="12" spans="1:8" x14ac:dyDescent="0.2">
      <c r="A12" s="146"/>
      <c r="B12" s="147"/>
      <c r="C12" s="154"/>
      <c r="D12" s="149">
        <v>19873</v>
      </c>
      <c r="E12" s="150"/>
      <c r="F12" s="151">
        <v>143187</v>
      </c>
      <c r="G12" s="152"/>
      <c r="H12" s="153"/>
    </row>
    <row r="13" spans="1:8" x14ac:dyDescent="0.2">
      <c r="A13" s="134"/>
      <c r="B13" s="139"/>
      <c r="C13" s="140"/>
      <c r="D13" s="141">
        <v>54265</v>
      </c>
      <c r="E13" s="142"/>
      <c r="F13" s="143">
        <v>289789</v>
      </c>
      <c r="G13" s="155"/>
      <c r="H13" s="145"/>
    </row>
    <row r="14" spans="1:8" x14ac:dyDescent="0.2">
      <c r="A14" s="146"/>
      <c r="B14" s="147"/>
      <c r="C14" s="148"/>
      <c r="D14" s="149">
        <v>49340</v>
      </c>
      <c r="E14" s="150"/>
      <c r="F14" s="151">
        <v>141759</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6.26</v>
      </c>
      <c r="C19" s="156">
        <f>ROUND(VALUE(SUBSTITUTE(実質収支比率等に係る経年分析!G$48,"▲","-")),2)</f>
        <v>5.56</v>
      </c>
      <c r="D19" s="156">
        <f>ROUND(VALUE(SUBSTITUTE(実質収支比率等に係る経年分析!H$48,"▲","-")),2)</f>
        <v>5.05</v>
      </c>
      <c r="E19" s="156">
        <f>ROUND(VALUE(SUBSTITUTE(実質収支比率等に係る経年分析!I$48,"▲","-")),2)</f>
        <v>4.3</v>
      </c>
      <c r="F19" s="156">
        <f>ROUND(VALUE(SUBSTITUTE(実質収支比率等に係る経年分析!J$48,"▲","-")),2)</f>
        <v>4.95</v>
      </c>
    </row>
    <row r="20" spans="1:11" x14ac:dyDescent="0.2">
      <c r="A20" s="156" t="s">
        <v>53</v>
      </c>
      <c r="B20" s="156">
        <f>ROUND(VALUE(SUBSTITUTE(実質収支比率等に係る経年分析!F$47,"▲","-")),2)</f>
        <v>44.85</v>
      </c>
      <c r="C20" s="156">
        <f>ROUND(VALUE(SUBSTITUTE(実質収支比率等に係る経年分析!G$47,"▲","-")),2)</f>
        <v>43.99</v>
      </c>
      <c r="D20" s="156">
        <f>ROUND(VALUE(SUBSTITUTE(実質収支比率等に係る経年分析!H$47,"▲","-")),2)</f>
        <v>44.59</v>
      </c>
      <c r="E20" s="156">
        <f>ROUND(VALUE(SUBSTITUTE(実質収支比率等に係る経年分析!I$47,"▲","-")),2)</f>
        <v>39.49</v>
      </c>
      <c r="F20" s="156">
        <f>ROUND(VALUE(SUBSTITUTE(実質収支比率等に係る経年分析!J$47,"▲","-")),2)</f>
        <v>31.1</v>
      </c>
    </row>
    <row r="21" spans="1:11" x14ac:dyDescent="0.2">
      <c r="A21" s="156" t="s">
        <v>54</v>
      </c>
      <c r="B21" s="156">
        <f>IF(ISNUMBER(VALUE(SUBSTITUTE(実質収支比率等に係る経年分析!F$49,"▲","-"))),ROUND(VALUE(SUBSTITUTE(実質収支比率等に係る経年分析!F$49,"▲","-")),2),NA())</f>
        <v>-1.53</v>
      </c>
      <c r="C21" s="156">
        <f>IF(ISNUMBER(VALUE(SUBSTITUTE(実質収支比率等に係る経年分析!G$49,"▲","-"))),ROUND(VALUE(SUBSTITUTE(実質収支比率等に係る経年分析!G$49,"▲","-")),2),NA())</f>
        <v>2.69</v>
      </c>
      <c r="D21" s="156">
        <f>IF(ISNUMBER(VALUE(SUBSTITUTE(実質収支比率等に係る経年分析!H$49,"▲","-"))),ROUND(VALUE(SUBSTITUTE(実質収支比率等に係る経年分析!H$49,"▲","-")),2),NA())</f>
        <v>-0.09</v>
      </c>
      <c r="E21" s="156">
        <f>IF(ISNUMBER(VALUE(SUBSTITUTE(実質収支比率等に係る経年分析!I$49,"▲","-"))),ROUND(VALUE(SUBSTITUTE(実質収支比率等に係る経年分析!I$49,"▲","-")),2),NA())</f>
        <v>-4.8499999999999996</v>
      </c>
      <c r="F21" s="156">
        <f>IF(ISNUMBER(VALUE(SUBSTITUTE(実質収支比率等に係る経年分析!J$49,"▲","-"))),ROUND(VALUE(SUBSTITUTE(実質収支比率等に係る経年分析!J$49,"▲","-")),2),NA())</f>
        <v>-6.67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0.26</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0.32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0.38</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2.4300000000000002</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墓地事業特別会計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0.01</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0.42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0.68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0.48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0.15</v>
      </c>
    </row>
    <row r="34" spans="1:16" x14ac:dyDescent="0.2">
      <c r="A34" s="157" t="str">
        <f>IF(連結実質赤字比率に係る赤字・黒字の構成分析!C$36="",NA(),連結実質赤字比率に係る赤字・黒字の構成分析!C$36)</f>
        <v>湯川村下水道事業会計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0.34</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0.37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1.33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2.97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1.95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2.12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6.25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5.55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5.03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4.29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4.95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268</v>
      </c>
      <c r="E42" s="158"/>
      <c r="F42" s="158"/>
      <c r="G42" s="158">
        <f>'実質公債費比率（分子）の構造'!L$52</f>
        <v>276</v>
      </c>
      <c r="H42" s="158"/>
      <c r="I42" s="158"/>
      <c r="J42" s="158">
        <f>'実質公債費比率（分子）の構造'!M$52</f>
        <v>294</v>
      </c>
      <c r="K42" s="158"/>
      <c r="L42" s="158"/>
      <c r="M42" s="158">
        <f>'実質公債費比率（分子）の構造'!N$52</f>
        <v>308</v>
      </c>
      <c r="N42" s="158"/>
      <c r="O42" s="158"/>
      <c r="P42" s="158">
        <f>'実質公債費比率（分子）の構造'!O$52</f>
        <v>316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7</v>
      </c>
      <c r="C45" s="158"/>
      <c r="D45" s="158"/>
      <c r="E45" s="158">
        <f>'実質公債費比率（分子）の構造'!L$49</f>
        <v>11</v>
      </c>
      <c r="F45" s="158"/>
      <c r="G45" s="158"/>
      <c r="H45" s="158">
        <f>'実質公債費比率（分子）の構造'!M$49</f>
        <v>10</v>
      </c>
      <c r="I45" s="158"/>
      <c r="J45" s="158"/>
      <c r="K45" s="158">
        <f>'実質公債費比率（分子）の構造'!N$49</f>
        <v>17</v>
      </c>
      <c r="L45" s="158"/>
      <c r="M45" s="158"/>
      <c r="N45" s="158">
        <f>'実質公債費比率（分子）の構造'!O$49</f>
        <v>25</v>
      </c>
      <c r="O45" s="158"/>
      <c r="P45" s="158"/>
    </row>
    <row r="46" spans="1:16" x14ac:dyDescent="0.2">
      <c r="A46" s="158" t="s">
        <v>64</v>
      </c>
      <c r="B46" s="158">
        <f>'実質公債費比率（分子）の構造'!K$48</f>
        <v>105</v>
      </c>
      <c r="C46" s="158"/>
      <c r="D46" s="158"/>
      <c r="E46" s="158">
        <f>'実質公債費比率（分子）の構造'!L$48</f>
        <v>105</v>
      </c>
      <c r="F46" s="158"/>
      <c r="G46" s="158"/>
      <c r="H46" s="158">
        <f>'実質公債費比率（分子）の構造'!M$48</f>
        <v>105</v>
      </c>
      <c r="I46" s="158"/>
      <c r="J46" s="158"/>
      <c r="K46" s="158">
        <f>'実質公債費比率（分子）の構造'!N$48</f>
        <v>105</v>
      </c>
      <c r="L46" s="158"/>
      <c r="M46" s="158"/>
      <c r="N46" s="158">
        <f>'実質公債費比率（分子）の構造'!O$48</f>
        <v>49</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306</v>
      </c>
      <c r="C49" s="158"/>
      <c r="D49" s="158"/>
      <c r="E49" s="158">
        <f>'実質公債費比率（分子）の構造'!L$45</f>
        <v>331</v>
      </c>
      <c r="F49" s="158"/>
      <c r="G49" s="158"/>
      <c r="H49" s="158">
        <f>'実質公債費比率（分子）の構造'!M$45</f>
        <v>357</v>
      </c>
      <c r="I49" s="158"/>
      <c r="J49" s="158"/>
      <c r="K49" s="158">
        <f>'実質公債費比率（分子）の構造'!N$45</f>
        <v>398</v>
      </c>
      <c r="L49" s="158"/>
      <c r="M49" s="158"/>
      <c r="N49" s="158">
        <f>'実質公債費比率（分子）の構造'!O$45</f>
        <v>400</v>
      </c>
      <c r="O49" s="158"/>
      <c r="P49" s="158"/>
    </row>
    <row r="50" spans="1:16" x14ac:dyDescent="0.2">
      <c r="A50" s="158" t="s">
        <v>67</v>
      </c>
      <c r="B50" s="158" t="e">
        <f>NA()</f>
        <v>#N/A</v>
      </c>
      <c r="C50" s="158">
        <f>IF(ISNUMBER('実質公債費比率（分子）の構造'!K$53),'実質公債費比率（分子）の構造'!K$53,NA())</f>
        <v>150</v>
      </c>
      <c r="D50" s="158" t="e">
        <f>NA()</f>
        <v>#N/A</v>
      </c>
      <c r="E50" s="158" t="e">
        <f>NA()</f>
        <v>#N/A</v>
      </c>
      <c r="F50" s="158">
        <f>IF(ISNUMBER('実質公債費比率（分子）の構造'!L$53),'実質公債費比率（分子）の構造'!L$53,NA())</f>
        <v>171</v>
      </c>
      <c r="G50" s="158" t="e">
        <f>NA()</f>
        <v>#N/A</v>
      </c>
      <c r="H50" s="158" t="e">
        <f>NA()</f>
        <v>#N/A</v>
      </c>
      <c r="I50" s="158">
        <f>IF(ISNUMBER('実質公債費比率（分子）の構造'!M$53),'実質公債費比率（分子）の構造'!M$53,NA())</f>
        <v>178</v>
      </c>
      <c r="J50" s="158" t="e">
        <f>NA()</f>
        <v>#N/A</v>
      </c>
      <c r="K50" s="158" t="e">
        <f>NA()</f>
        <v>#N/A</v>
      </c>
      <c r="L50" s="158">
        <f>IF(ISNUMBER('実質公債費比率（分子）の構造'!N$53),'実質公債費比率（分子）の構造'!N$53,NA())</f>
        <v>212</v>
      </c>
      <c r="M50" s="158" t="e">
        <f>NA()</f>
        <v>#N/A</v>
      </c>
      <c r="N50" s="158" t="e">
        <f>NA()</f>
        <v>#N/A</v>
      </c>
      <c r="O50" s="158">
        <f>IF(ISNUMBER('実質公債費比率（分子）の構造'!O$53),'実質公債費比率（分子）の構造'!O$53,NA())</f>
        <v>158</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2861</v>
      </c>
      <c r="E56" s="157"/>
      <c r="F56" s="157"/>
      <c r="G56" s="157">
        <f>'将来負担比率（分子）の構造'!J$52</f>
        <v>2749</v>
      </c>
      <c r="H56" s="157"/>
      <c r="I56" s="157"/>
      <c r="J56" s="157">
        <f>'将来負担比率（分子）の構造'!K$52</f>
        <v>2530</v>
      </c>
      <c r="K56" s="157"/>
      <c r="L56" s="157"/>
      <c r="M56" s="157">
        <f>'将来負担比率（分子）の構造'!L$52</f>
        <v>2428</v>
      </c>
      <c r="N56" s="157"/>
      <c r="O56" s="157"/>
      <c r="P56" s="157">
        <f>'将来負担比率（分子）の構造'!M$52</f>
        <v>2307</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1652</v>
      </c>
      <c r="E58" s="157"/>
      <c r="F58" s="157"/>
      <c r="G58" s="157">
        <f>'将来負担比率（分子）の構造'!J$50</f>
        <v>1793</v>
      </c>
      <c r="H58" s="157"/>
      <c r="I58" s="157"/>
      <c r="J58" s="157">
        <f>'将来負担比率（分子）の構造'!K$50</f>
        <v>1840</v>
      </c>
      <c r="K58" s="157"/>
      <c r="L58" s="157"/>
      <c r="M58" s="157">
        <f>'将来負担比率（分子）の構造'!L$50</f>
        <v>1776</v>
      </c>
      <c r="N58" s="157"/>
      <c r="O58" s="157"/>
      <c r="P58" s="157">
        <f>'将来負担比率（分子）の構造'!M$50</f>
        <v>1630</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382</v>
      </c>
      <c r="C62" s="157"/>
      <c r="D62" s="157"/>
      <c r="E62" s="157">
        <f>'将来負担比率（分子）の構造'!J$45</f>
        <v>347</v>
      </c>
      <c r="F62" s="157"/>
      <c r="G62" s="157"/>
      <c r="H62" s="157">
        <f>'将来負担比率（分子）の構造'!K$45</f>
        <v>305</v>
      </c>
      <c r="I62" s="157"/>
      <c r="J62" s="157"/>
      <c r="K62" s="157">
        <f>'将来負担比率（分子）の構造'!L$45</f>
        <v>328</v>
      </c>
      <c r="L62" s="157"/>
      <c r="M62" s="157"/>
      <c r="N62" s="157">
        <f>'将来負担比率（分子）の構造'!M$45</f>
        <v>302</v>
      </c>
      <c r="O62" s="157"/>
      <c r="P62" s="157"/>
    </row>
    <row r="63" spans="1:16" x14ac:dyDescent="0.2">
      <c r="A63" s="157" t="s">
        <v>34</v>
      </c>
      <c r="B63" s="157">
        <f>'将来負担比率（分子）の構造'!I$44</f>
        <v>6</v>
      </c>
      <c r="C63" s="157"/>
      <c r="D63" s="157"/>
      <c r="E63" s="157">
        <f>'将来負担比率（分子）の構造'!J$44</f>
        <v>10</v>
      </c>
      <c r="F63" s="157"/>
      <c r="G63" s="157"/>
      <c r="H63" s="157">
        <f>'将来負担比率（分子）の構造'!K$44</f>
        <v>9</v>
      </c>
      <c r="I63" s="157"/>
      <c r="J63" s="157"/>
      <c r="K63" s="157">
        <f>'将来負担比率（分子）の構造'!L$44</f>
        <v>16</v>
      </c>
      <c r="L63" s="157"/>
      <c r="M63" s="157"/>
      <c r="N63" s="157">
        <f>'将来負担比率（分子）の構造'!M$44</f>
        <v>24</v>
      </c>
      <c r="O63" s="157"/>
      <c r="P63" s="157"/>
    </row>
    <row r="64" spans="1:16" x14ac:dyDescent="0.2">
      <c r="A64" s="157" t="s">
        <v>33</v>
      </c>
      <c r="B64" s="157">
        <f>'将来負担比率（分子）の構造'!I$43</f>
        <v>920</v>
      </c>
      <c r="C64" s="157"/>
      <c r="D64" s="157"/>
      <c r="E64" s="157">
        <f>'将来負担比率（分子）の構造'!J$43</f>
        <v>862</v>
      </c>
      <c r="F64" s="157"/>
      <c r="G64" s="157"/>
      <c r="H64" s="157">
        <f>'将来負担比率（分子）の構造'!K$43</f>
        <v>785</v>
      </c>
      <c r="I64" s="157"/>
      <c r="J64" s="157"/>
      <c r="K64" s="157">
        <f>'将来負担比率（分子）の構造'!L$43</f>
        <v>707</v>
      </c>
      <c r="L64" s="157"/>
      <c r="M64" s="157"/>
      <c r="N64" s="157">
        <f>'将来負担比率（分子）の構造'!M$43</f>
        <v>616</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3181</v>
      </c>
      <c r="C66" s="157"/>
      <c r="D66" s="157"/>
      <c r="E66" s="157">
        <f>'将来負担比率（分子）の構造'!J$41</f>
        <v>3069</v>
      </c>
      <c r="F66" s="157"/>
      <c r="G66" s="157"/>
      <c r="H66" s="157">
        <f>'将来負担比率（分子）の構造'!K$41</f>
        <v>2794</v>
      </c>
      <c r="I66" s="157"/>
      <c r="J66" s="157"/>
      <c r="K66" s="157">
        <f>'将来負担比率（分子）の構造'!L$41</f>
        <v>2470</v>
      </c>
      <c r="L66" s="157"/>
      <c r="M66" s="157"/>
      <c r="N66" s="157">
        <f>'将来負担比率（分子）の構造'!M$41</f>
        <v>2223</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820</v>
      </c>
      <c r="C72" s="161">
        <f>基金残高に係る経年分析!G55</f>
        <v>741</v>
      </c>
      <c r="D72" s="161">
        <f>基金残高に係る経年分析!H55</f>
        <v>598</v>
      </c>
    </row>
    <row r="73" spans="1:16" x14ac:dyDescent="0.2">
      <c r="A73" s="160" t="s">
        <v>74</v>
      </c>
      <c r="B73" s="161">
        <f>基金残高に係る経年分析!F56</f>
        <v>40</v>
      </c>
      <c r="C73" s="161">
        <f>基金残高に係る経年分析!G56</f>
        <v>40</v>
      </c>
      <c r="D73" s="161">
        <f>基金残高に係る経年分析!H56</f>
        <v>48</v>
      </c>
    </row>
    <row r="74" spans="1:16" x14ac:dyDescent="0.2">
      <c r="A74" s="160" t="s">
        <v>75</v>
      </c>
      <c r="B74" s="161">
        <f>基金残高に係る経年分析!F57</f>
        <v>980</v>
      </c>
      <c r="C74" s="161">
        <f>基金残高に係る経年分析!G57</f>
        <v>995</v>
      </c>
      <c r="D74" s="161">
        <f>基金残高に係る経年分析!H57</f>
        <v>984</v>
      </c>
    </row>
  </sheetData>
  <sheetProtection algorithmName="SHA-512" hashValue="YGr7h8wqz7j+0Jzgr+LHXOUP0h0Fzaric+2EgG96aOVHH7ZKBLQUzWwc00kLUlrxEyQH9SUxsRvE6ArvvLpUPg==" saltValue="+nw7HZoozYiHJBNbSa0eg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R33" sqref="R33:Y33"/>
    </sheetView>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337529</v>
      </c>
      <c r="S5" s="600"/>
      <c r="T5" s="600"/>
      <c r="U5" s="600"/>
      <c r="V5" s="600"/>
      <c r="W5" s="600"/>
      <c r="X5" s="600"/>
      <c r="Y5" s="601"/>
      <c r="Z5" s="602">
        <v>10.5</v>
      </c>
      <c r="AA5" s="602"/>
      <c r="AB5" s="602"/>
      <c r="AC5" s="602"/>
      <c r="AD5" s="603">
        <v>337529</v>
      </c>
      <c r="AE5" s="603"/>
      <c r="AF5" s="603"/>
      <c r="AG5" s="603"/>
      <c r="AH5" s="603"/>
      <c r="AI5" s="603"/>
      <c r="AJ5" s="603"/>
      <c r="AK5" s="603"/>
      <c r="AL5" s="604">
        <v>17.5</v>
      </c>
      <c r="AM5" s="605"/>
      <c r="AN5" s="605"/>
      <c r="AO5" s="606"/>
      <c r="AP5" s="596" t="s">
        <v>216</v>
      </c>
      <c r="AQ5" s="597"/>
      <c r="AR5" s="597"/>
      <c r="AS5" s="597"/>
      <c r="AT5" s="597"/>
      <c r="AU5" s="597"/>
      <c r="AV5" s="597"/>
      <c r="AW5" s="597"/>
      <c r="AX5" s="597"/>
      <c r="AY5" s="597"/>
      <c r="AZ5" s="597"/>
      <c r="BA5" s="597"/>
      <c r="BB5" s="597"/>
      <c r="BC5" s="597"/>
      <c r="BD5" s="597"/>
      <c r="BE5" s="597"/>
      <c r="BF5" s="598"/>
      <c r="BG5" s="610">
        <v>337529</v>
      </c>
      <c r="BH5" s="611"/>
      <c r="BI5" s="611"/>
      <c r="BJ5" s="611"/>
      <c r="BK5" s="611"/>
      <c r="BL5" s="611"/>
      <c r="BM5" s="611"/>
      <c r="BN5" s="612"/>
      <c r="BO5" s="613">
        <v>100</v>
      </c>
      <c r="BP5" s="613"/>
      <c r="BQ5" s="613"/>
      <c r="BR5" s="613"/>
      <c r="BS5" s="614" t="s">
        <v>121</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28657</v>
      </c>
      <c r="S6" s="611"/>
      <c r="T6" s="611"/>
      <c r="U6" s="611"/>
      <c r="V6" s="611"/>
      <c r="W6" s="611"/>
      <c r="X6" s="611"/>
      <c r="Y6" s="612"/>
      <c r="Z6" s="613">
        <v>0.9</v>
      </c>
      <c r="AA6" s="613"/>
      <c r="AB6" s="613"/>
      <c r="AC6" s="613"/>
      <c r="AD6" s="614">
        <v>28657</v>
      </c>
      <c r="AE6" s="614"/>
      <c r="AF6" s="614"/>
      <c r="AG6" s="614"/>
      <c r="AH6" s="614"/>
      <c r="AI6" s="614"/>
      <c r="AJ6" s="614"/>
      <c r="AK6" s="614"/>
      <c r="AL6" s="615">
        <v>1.5</v>
      </c>
      <c r="AM6" s="616"/>
      <c r="AN6" s="616"/>
      <c r="AO6" s="617"/>
      <c r="AP6" s="607" t="s">
        <v>221</v>
      </c>
      <c r="AQ6" s="608"/>
      <c r="AR6" s="608"/>
      <c r="AS6" s="608"/>
      <c r="AT6" s="608"/>
      <c r="AU6" s="608"/>
      <c r="AV6" s="608"/>
      <c r="AW6" s="608"/>
      <c r="AX6" s="608"/>
      <c r="AY6" s="608"/>
      <c r="AZ6" s="608"/>
      <c r="BA6" s="608"/>
      <c r="BB6" s="608"/>
      <c r="BC6" s="608"/>
      <c r="BD6" s="608"/>
      <c r="BE6" s="608"/>
      <c r="BF6" s="609"/>
      <c r="BG6" s="610">
        <v>337529</v>
      </c>
      <c r="BH6" s="611"/>
      <c r="BI6" s="611"/>
      <c r="BJ6" s="611"/>
      <c r="BK6" s="611"/>
      <c r="BL6" s="611"/>
      <c r="BM6" s="611"/>
      <c r="BN6" s="612"/>
      <c r="BO6" s="613">
        <v>100</v>
      </c>
      <c r="BP6" s="613"/>
      <c r="BQ6" s="613"/>
      <c r="BR6" s="613"/>
      <c r="BS6" s="614" t="s">
        <v>121</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49480</v>
      </c>
      <c r="CS6" s="611"/>
      <c r="CT6" s="611"/>
      <c r="CU6" s="611"/>
      <c r="CV6" s="611"/>
      <c r="CW6" s="611"/>
      <c r="CX6" s="611"/>
      <c r="CY6" s="612"/>
      <c r="CZ6" s="604">
        <v>1.6</v>
      </c>
      <c r="DA6" s="605"/>
      <c r="DB6" s="605"/>
      <c r="DC6" s="621"/>
      <c r="DD6" s="619" t="s">
        <v>121</v>
      </c>
      <c r="DE6" s="611"/>
      <c r="DF6" s="611"/>
      <c r="DG6" s="611"/>
      <c r="DH6" s="611"/>
      <c r="DI6" s="611"/>
      <c r="DJ6" s="611"/>
      <c r="DK6" s="611"/>
      <c r="DL6" s="611"/>
      <c r="DM6" s="611"/>
      <c r="DN6" s="611"/>
      <c r="DO6" s="611"/>
      <c r="DP6" s="612"/>
      <c r="DQ6" s="619">
        <v>49480</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119</v>
      </c>
      <c r="S7" s="611"/>
      <c r="T7" s="611"/>
      <c r="U7" s="611"/>
      <c r="V7" s="611"/>
      <c r="W7" s="611"/>
      <c r="X7" s="611"/>
      <c r="Y7" s="612"/>
      <c r="Z7" s="613">
        <v>0</v>
      </c>
      <c r="AA7" s="613"/>
      <c r="AB7" s="613"/>
      <c r="AC7" s="613"/>
      <c r="AD7" s="614">
        <v>119</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122280</v>
      </c>
      <c r="BH7" s="611"/>
      <c r="BI7" s="611"/>
      <c r="BJ7" s="611"/>
      <c r="BK7" s="611"/>
      <c r="BL7" s="611"/>
      <c r="BM7" s="611"/>
      <c r="BN7" s="612"/>
      <c r="BO7" s="613">
        <v>36.200000000000003</v>
      </c>
      <c r="BP7" s="613"/>
      <c r="BQ7" s="613"/>
      <c r="BR7" s="613"/>
      <c r="BS7" s="614" t="s">
        <v>121</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742768</v>
      </c>
      <c r="CS7" s="611"/>
      <c r="CT7" s="611"/>
      <c r="CU7" s="611"/>
      <c r="CV7" s="611"/>
      <c r="CW7" s="611"/>
      <c r="CX7" s="611"/>
      <c r="CY7" s="612"/>
      <c r="CZ7" s="613">
        <v>24</v>
      </c>
      <c r="DA7" s="613"/>
      <c r="DB7" s="613"/>
      <c r="DC7" s="613"/>
      <c r="DD7" s="619">
        <v>4304</v>
      </c>
      <c r="DE7" s="611"/>
      <c r="DF7" s="611"/>
      <c r="DG7" s="611"/>
      <c r="DH7" s="611"/>
      <c r="DI7" s="611"/>
      <c r="DJ7" s="611"/>
      <c r="DK7" s="611"/>
      <c r="DL7" s="611"/>
      <c r="DM7" s="611"/>
      <c r="DN7" s="611"/>
      <c r="DO7" s="611"/>
      <c r="DP7" s="612"/>
      <c r="DQ7" s="619">
        <v>484111</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1912</v>
      </c>
      <c r="S8" s="611"/>
      <c r="T8" s="611"/>
      <c r="U8" s="611"/>
      <c r="V8" s="611"/>
      <c r="W8" s="611"/>
      <c r="X8" s="611"/>
      <c r="Y8" s="612"/>
      <c r="Z8" s="613">
        <v>0.1</v>
      </c>
      <c r="AA8" s="613"/>
      <c r="AB8" s="613"/>
      <c r="AC8" s="613"/>
      <c r="AD8" s="614">
        <v>1912</v>
      </c>
      <c r="AE8" s="614"/>
      <c r="AF8" s="614"/>
      <c r="AG8" s="614"/>
      <c r="AH8" s="614"/>
      <c r="AI8" s="614"/>
      <c r="AJ8" s="614"/>
      <c r="AK8" s="614"/>
      <c r="AL8" s="615">
        <v>0.1</v>
      </c>
      <c r="AM8" s="616"/>
      <c r="AN8" s="616"/>
      <c r="AO8" s="617"/>
      <c r="AP8" s="607" t="s">
        <v>227</v>
      </c>
      <c r="AQ8" s="608"/>
      <c r="AR8" s="608"/>
      <c r="AS8" s="608"/>
      <c r="AT8" s="608"/>
      <c r="AU8" s="608"/>
      <c r="AV8" s="608"/>
      <c r="AW8" s="608"/>
      <c r="AX8" s="608"/>
      <c r="AY8" s="608"/>
      <c r="AZ8" s="608"/>
      <c r="BA8" s="608"/>
      <c r="BB8" s="608"/>
      <c r="BC8" s="608"/>
      <c r="BD8" s="608"/>
      <c r="BE8" s="608"/>
      <c r="BF8" s="609"/>
      <c r="BG8" s="610">
        <v>4758</v>
      </c>
      <c r="BH8" s="611"/>
      <c r="BI8" s="611"/>
      <c r="BJ8" s="611"/>
      <c r="BK8" s="611"/>
      <c r="BL8" s="611"/>
      <c r="BM8" s="611"/>
      <c r="BN8" s="612"/>
      <c r="BO8" s="613">
        <v>1.4</v>
      </c>
      <c r="BP8" s="613"/>
      <c r="BQ8" s="613"/>
      <c r="BR8" s="613"/>
      <c r="BS8" s="614" t="s">
        <v>121</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556198</v>
      </c>
      <c r="CS8" s="611"/>
      <c r="CT8" s="611"/>
      <c r="CU8" s="611"/>
      <c r="CV8" s="611"/>
      <c r="CW8" s="611"/>
      <c r="CX8" s="611"/>
      <c r="CY8" s="612"/>
      <c r="CZ8" s="613">
        <v>18</v>
      </c>
      <c r="DA8" s="613"/>
      <c r="DB8" s="613"/>
      <c r="DC8" s="613"/>
      <c r="DD8" s="619">
        <v>10552</v>
      </c>
      <c r="DE8" s="611"/>
      <c r="DF8" s="611"/>
      <c r="DG8" s="611"/>
      <c r="DH8" s="611"/>
      <c r="DI8" s="611"/>
      <c r="DJ8" s="611"/>
      <c r="DK8" s="611"/>
      <c r="DL8" s="611"/>
      <c r="DM8" s="611"/>
      <c r="DN8" s="611"/>
      <c r="DO8" s="611"/>
      <c r="DP8" s="612"/>
      <c r="DQ8" s="619">
        <v>368241</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2466</v>
      </c>
      <c r="S9" s="611"/>
      <c r="T9" s="611"/>
      <c r="U9" s="611"/>
      <c r="V9" s="611"/>
      <c r="W9" s="611"/>
      <c r="X9" s="611"/>
      <c r="Y9" s="612"/>
      <c r="Z9" s="613">
        <v>0.1</v>
      </c>
      <c r="AA9" s="613"/>
      <c r="AB9" s="613"/>
      <c r="AC9" s="613"/>
      <c r="AD9" s="614">
        <v>2466</v>
      </c>
      <c r="AE9" s="614"/>
      <c r="AF9" s="614"/>
      <c r="AG9" s="614"/>
      <c r="AH9" s="614"/>
      <c r="AI9" s="614"/>
      <c r="AJ9" s="614"/>
      <c r="AK9" s="614"/>
      <c r="AL9" s="615">
        <v>0.1</v>
      </c>
      <c r="AM9" s="616"/>
      <c r="AN9" s="616"/>
      <c r="AO9" s="617"/>
      <c r="AP9" s="607" t="s">
        <v>230</v>
      </c>
      <c r="AQ9" s="608"/>
      <c r="AR9" s="608"/>
      <c r="AS9" s="608"/>
      <c r="AT9" s="608"/>
      <c r="AU9" s="608"/>
      <c r="AV9" s="608"/>
      <c r="AW9" s="608"/>
      <c r="AX9" s="608"/>
      <c r="AY9" s="608"/>
      <c r="AZ9" s="608"/>
      <c r="BA9" s="608"/>
      <c r="BB9" s="608"/>
      <c r="BC9" s="608"/>
      <c r="BD9" s="608"/>
      <c r="BE9" s="608"/>
      <c r="BF9" s="609"/>
      <c r="BG9" s="610">
        <v>109714</v>
      </c>
      <c r="BH9" s="611"/>
      <c r="BI9" s="611"/>
      <c r="BJ9" s="611"/>
      <c r="BK9" s="611"/>
      <c r="BL9" s="611"/>
      <c r="BM9" s="611"/>
      <c r="BN9" s="612"/>
      <c r="BO9" s="613">
        <v>32.5</v>
      </c>
      <c r="BP9" s="613"/>
      <c r="BQ9" s="613"/>
      <c r="BR9" s="613"/>
      <c r="BS9" s="614" t="s">
        <v>121</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130030</v>
      </c>
      <c r="CS9" s="611"/>
      <c r="CT9" s="611"/>
      <c r="CU9" s="611"/>
      <c r="CV9" s="611"/>
      <c r="CW9" s="611"/>
      <c r="CX9" s="611"/>
      <c r="CY9" s="612"/>
      <c r="CZ9" s="613">
        <v>4.2</v>
      </c>
      <c r="DA9" s="613"/>
      <c r="DB9" s="613"/>
      <c r="DC9" s="613"/>
      <c r="DD9" s="619" t="s">
        <v>121</v>
      </c>
      <c r="DE9" s="611"/>
      <c r="DF9" s="611"/>
      <c r="DG9" s="611"/>
      <c r="DH9" s="611"/>
      <c r="DI9" s="611"/>
      <c r="DJ9" s="611"/>
      <c r="DK9" s="611"/>
      <c r="DL9" s="611"/>
      <c r="DM9" s="611"/>
      <c r="DN9" s="611"/>
      <c r="DO9" s="611"/>
      <c r="DP9" s="612"/>
      <c r="DQ9" s="619">
        <v>101738</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121</v>
      </c>
      <c r="S10" s="611"/>
      <c r="T10" s="611"/>
      <c r="U10" s="611"/>
      <c r="V10" s="611"/>
      <c r="W10" s="611"/>
      <c r="X10" s="611"/>
      <c r="Y10" s="612"/>
      <c r="Z10" s="613" t="s">
        <v>121</v>
      </c>
      <c r="AA10" s="613"/>
      <c r="AB10" s="613"/>
      <c r="AC10" s="613"/>
      <c r="AD10" s="614" t="s">
        <v>121</v>
      </c>
      <c r="AE10" s="614"/>
      <c r="AF10" s="614"/>
      <c r="AG10" s="614"/>
      <c r="AH10" s="614"/>
      <c r="AI10" s="614"/>
      <c r="AJ10" s="614"/>
      <c r="AK10" s="614"/>
      <c r="AL10" s="615" t="s">
        <v>121</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5637</v>
      </c>
      <c r="BH10" s="611"/>
      <c r="BI10" s="611"/>
      <c r="BJ10" s="611"/>
      <c r="BK10" s="611"/>
      <c r="BL10" s="611"/>
      <c r="BM10" s="611"/>
      <c r="BN10" s="612"/>
      <c r="BO10" s="613">
        <v>1.7</v>
      </c>
      <c r="BP10" s="613"/>
      <c r="BQ10" s="613"/>
      <c r="BR10" s="613"/>
      <c r="BS10" s="614" t="s">
        <v>121</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t="s">
        <v>121</v>
      </c>
      <c r="CS10" s="611"/>
      <c r="CT10" s="611"/>
      <c r="CU10" s="611"/>
      <c r="CV10" s="611"/>
      <c r="CW10" s="611"/>
      <c r="CX10" s="611"/>
      <c r="CY10" s="612"/>
      <c r="CZ10" s="613" t="s">
        <v>121</v>
      </c>
      <c r="DA10" s="613"/>
      <c r="DB10" s="613"/>
      <c r="DC10" s="613"/>
      <c r="DD10" s="619" t="s">
        <v>121</v>
      </c>
      <c r="DE10" s="611"/>
      <c r="DF10" s="611"/>
      <c r="DG10" s="611"/>
      <c r="DH10" s="611"/>
      <c r="DI10" s="611"/>
      <c r="DJ10" s="611"/>
      <c r="DK10" s="611"/>
      <c r="DL10" s="611"/>
      <c r="DM10" s="611"/>
      <c r="DN10" s="611"/>
      <c r="DO10" s="611"/>
      <c r="DP10" s="612"/>
      <c r="DQ10" s="619" t="s">
        <v>121</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76728</v>
      </c>
      <c r="S11" s="611"/>
      <c r="T11" s="611"/>
      <c r="U11" s="611"/>
      <c r="V11" s="611"/>
      <c r="W11" s="611"/>
      <c r="X11" s="611"/>
      <c r="Y11" s="612"/>
      <c r="Z11" s="615">
        <v>2.4</v>
      </c>
      <c r="AA11" s="616"/>
      <c r="AB11" s="616"/>
      <c r="AC11" s="622"/>
      <c r="AD11" s="619">
        <v>76728</v>
      </c>
      <c r="AE11" s="611"/>
      <c r="AF11" s="611"/>
      <c r="AG11" s="611"/>
      <c r="AH11" s="611"/>
      <c r="AI11" s="611"/>
      <c r="AJ11" s="611"/>
      <c r="AK11" s="612"/>
      <c r="AL11" s="615">
        <v>4</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2171</v>
      </c>
      <c r="BH11" s="611"/>
      <c r="BI11" s="611"/>
      <c r="BJ11" s="611"/>
      <c r="BK11" s="611"/>
      <c r="BL11" s="611"/>
      <c r="BM11" s="611"/>
      <c r="BN11" s="612"/>
      <c r="BO11" s="613">
        <v>0.6</v>
      </c>
      <c r="BP11" s="613"/>
      <c r="BQ11" s="613"/>
      <c r="BR11" s="613"/>
      <c r="BS11" s="614" t="s">
        <v>121</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312149</v>
      </c>
      <c r="CS11" s="611"/>
      <c r="CT11" s="611"/>
      <c r="CU11" s="611"/>
      <c r="CV11" s="611"/>
      <c r="CW11" s="611"/>
      <c r="CX11" s="611"/>
      <c r="CY11" s="612"/>
      <c r="CZ11" s="613">
        <v>10.1</v>
      </c>
      <c r="DA11" s="613"/>
      <c r="DB11" s="613"/>
      <c r="DC11" s="613"/>
      <c r="DD11" s="619">
        <v>18004</v>
      </c>
      <c r="DE11" s="611"/>
      <c r="DF11" s="611"/>
      <c r="DG11" s="611"/>
      <c r="DH11" s="611"/>
      <c r="DI11" s="611"/>
      <c r="DJ11" s="611"/>
      <c r="DK11" s="611"/>
      <c r="DL11" s="611"/>
      <c r="DM11" s="611"/>
      <c r="DN11" s="611"/>
      <c r="DO11" s="611"/>
      <c r="DP11" s="612"/>
      <c r="DQ11" s="619">
        <v>136245</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121</v>
      </c>
      <c r="S12" s="611"/>
      <c r="T12" s="611"/>
      <c r="U12" s="611"/>
      <c r="V12" s="611"/>
      <c r="W12" s="611"/>
      <c r="X12" s="611"/>
      <c r="Y12" s="612"/>
      <c r="Z12" s="613" t="s">
        <v>121</v>
      </c>
      <c r="AA12" s="613"/>
      <c r="AB12" s="613"/>
      <c r="AC12" s="613"/>
      <c r="AD12" s="614" t="s">
        <v>121</v>
      </c>
      <c r="AE12" s="614"/>
      <c r="AF12" s="614"/>
      <c r="AG12" s="614"/>
      <c r="AH12" s="614"/>
      <c r="AI12" s="614"/>
      <c r="AJ12" s="614"/>
      <c r="AK12" s="614"/>
      <c r="AL12" s="615" t="s">
        <v>121</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170420</v>
      </c>
      <c r="BH12" s="611"/>
      <c r="BI12" s="611"/>
      <c r="BJ12" s="611"/>
      <c r="BK12" s="611"/>
      <c r="BL12" s="611"/>
      <c r="BM12" s="611"/>
      <c r="BN12" s="612"/>
      <c r="BO12" s="613">
        <v>50.5</v>
      </c>
      <c r="BP12" s="613"/>
      <c r="BQ12" s="613"/>
      <c r="BR12" s="613"/>
      <c r="BS12" s="614" t="s">
        <v>121</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46543</v>
      </c>
      <c r="CS12" s="611"/>
      <c r="CT12" s="611"/>
      <c r="CU12" s="611"/>
      <c r="CV12" s="611"/>
      <c r="CW12" s="611"/>
      <c r="CX12" s="611"/>
      <c r="CY12" s="612"/>
      <c r="CZ12" s="613">
        <v>1.5</v>
      </c>
      <c r="DA12" s="613"/>
      <c r="DB12" s="613"/>
      <c r="DC12" s="613"/>
      <c r="DD12" s="619">
        <v>185</v>
      </c>
      <c r="DE12" s="611"/>
      <c r="DF12" s="611"/>
      <c r="DG12" s="611"/>
      <c r="DH12" s="611"/>
      <c r="DI12" s="611"/>
      <c r="DJ12" s="611"/>
      <c r="DK12" s="611"/>
      <c r="DL12" s="611"/>
      <c r="DM12" s="611"/>
      <c r="DN12" s="611"/>
      <c r="DO12" s="611"/>
      <c r="DP12" s="612"/>
      <c r="DQ12" s="619">
        <v>34697</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121</v>
      </c>
      <c r="S13" s="611"/>
      <c r="T13" s="611"/>
      <c r="U13" s="611"/>
      <c r="V13" s="611"/>
      <c r="W13" s="611"/>
      <c r="X13" s="611"/>
      <c r="Y13" s="612"/>
      <c r="Z13" s="613" t="s">
        <v>121</v>
      </c>
      <c r="AA13" s="613"/>
      <c r="AB13" s="613"/>
      <c r="AC13" s="613"/>
      <c r="AD13" s="614" t="s">
        <v>121</v>
      </c>
      <c r="AE13" s="614"/>
      <c r="AF13" s="614"/>
      <c r="AG13" s="614"/>
      <c r="AH13" s="614"/>
      <c r="AI13" s="614"/>
      <c r="AJ13" s="614"/>
      <c r="AK13" s="614"/>
      <c r="AL13" s="615" t="s">
        <v>121</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170420</v>
      </c>
      <c r="BH13" s="611"/>
      <c r="BI13" s="611"/>
      <c r="BJ13" s="611"/>
      <c r="BK13" s="611"/>
      <c r="BL13" s="611"/>
      <c r="BM13" s="611"/>
      <c r="BN13" s="612"/>
      <c r="BO13" s="613">
        <v>50.5</v>
      </c>
      <c r="BP13" s="613"/>
      <c r="BQ13" s="613"/>
      <c r="BR13" s="613"/>
      <c r="BS13" s="614" t="s">
        <v>121</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236733</v>
      </c>
      <c r="CS13" s="611"/>
      <c r="CT13" s="611"/>
      <c r="CU13" s="611"/>
      <c r="CV13" s="611"/>
      <c r="CW13" s="611"/>
      <c r="CX13" s="611"/>
      <c r="CY13" s="612"/>
      <c r="CZ13" s="613">
        <v>7.6</v>
      </c>
      <c r="DA13" s="613"/>
      <c r="DB13" s="613"/>
      <c r="DC13" s="613"/>
      <c r="DD13" s="619">
        <v>17717</v>
      </c>
      <c r="DE13" s="611"/>
      <c r="DF13" s="611"/>
      <c r="DG13" s="611"/>
      <c r="DH13" s="611"/>
      <c r="DI13" s="611"/>
      <c r="DJ13" s="611"/>
      <c r="DK13" s="611"/>
      <c r="DL13" s="611"/>
      <c r="DM13" s="611"/>
      <c r="DN13" s="611"/>
      <c r="DO13" s="611"/>
      <c r="DP13" s="612"/>
      <c r="DQ13" s="619">
        <v>198094</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121</v>
      </c>
      <c r="S14" s="611"/>
      <c r="T14" s="611"/>
      <c r="U14" s="611"/>
      <c r="V14" s="611"/>
      <c r="W14" s="611"/>
      <c r="X14" s="611"/>
      <c r="Y14" s="612"/>
      <c r="Z14" s="613" t="s">
        <v>121</v>
      </c>
      <c r="AA14" s="613"/>
      <c r="AB14" s="613"/>
      <c r="AC14" s="613"/>
      <c r="AD14" s="614" t="s">
        <v>121</v>
      </c>
      <c r="AE14" s="614"/>
      <c r="AF14" s="614"/>
      <c r="AG14" s="614"/>
      <c r="AH14" s="614"/>
      <c r="AI14" s="614"/>
      <c r="AJ14" s="614"/>
      <c r="AK14" s="614"/>
      <c r="AL14" s="615" t="s">
        <v>121</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16393</v>
      </c>
      <c r="BH14" s="611"/>
      <c r="BI14" s="611"/>
      <c r="BJ14" s="611"/>
      <c r="BK14" s="611"/>
      <c r="BL14" s="611"/>
      <c r="BM14" s="611"/>
      <c r="BN14" s="612"/>
      <c r="BO14" s="613">
        <v>4.9000000000000004</v>
      </c>
      <c r="BP14" s="613"/>
      <c r="BQ14" s="613"/>
      <c r="BR14" s="613"/>
      <c r="BS14" s="614" t="s">
        <v>121</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133347</v>
      </c>
      <c r="CS14" s="611"/>
      <c r="CT14" s="611"/>
      <c r="CU14" s="611"/>
      <c r="CV14" s="611"/>
      <c r="CW14" s="611"/>
      <c r="CX14" s="611"/>
      <c r="CY14" s="612"/>
      <c r="CZ14" s="613">
        <v>4.3</v>
      </c>
      <c r="DA14" s="613"/>
      <c r="DB14" s="613"/>
      <c r="DC14" s="613"/>
      <c r="DD14" s="619">
        <v>4582</v>
      </c>
      <c r="DE14" s="611"/>
      <c r="DF14" s="611"/>
      <c r="DG14" s="611"/>
      <c r="DH14" s="611"/>
      <c r="DI14" s="611"/>
      <c r="DJ14" s="611"/>
      <c r="DK14" s="611"/>
      <c r="DL14" s="611"/>
      <c r="DM14" s="611"/>
      <c r="DN14" s="611"/>
      <c r="DO14" s="611"/>
      <c r="DP14" s="612"/>
      <c r="DQ14" s="619">
        <v>121508</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2471</v>
      </c>
      <c r="S15" s="611"/>
      <c r="T15" s="611"/>
      <c r="U15" s="611"/>
      <c r="V15" s="611"/>
      <c r="W15" s="611"/>
      <c r="X15" s="611"/>
      <c r="Y15" s="612"/>
      <c r="Z15" s="613">
        <v>0.1</v>
      </c>
      <c r="AA15" s="613"/>
      <c r="AB15" s="613"/>
      <c r="AC15" s="613"/>
      <c r="AD15" s="614">
        <v>2471</v>
      </c>
      <c r="AE15" s="614"/>
      <c r="AF15" s="614"/>
      <c r="AG15" s="614"/>
      <c r="AH15" s="614"/>
      <c r="AI15" s="614"/>
      <c r="AJ15" s="614"/>
      <c r="AK15" s="614"/>
      <c r="AL15" s="615">
        <v>0.1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28436</v>
      </c>
      <c r="BH15" s="611"/>
      <c r="BI15" s="611"/>
      <c r="BJ15" s="611"/>
      <c r="BK15" s="611"/>
      <c r="BL15" s="611"/>
      <c r="BM15" s="611"/>
      <c r="BN15" s="612"/>
      <c r="BO15" s="613">
        <v>8.4</v>
      </c>
      <c r="BP15" s="613"/>
      <c r="BQ15" s="613"/>
      <c r="BR15" s="613"/>
      <c r="BS15" s="614" t="s">
        <v>121</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489052</v>
      </c>
      <c r="CS15" s="611"/>
      <c r="CT15" s="611"/>
      <c r="CU15" s="611"/>
      <c r="CV15" s="611"/>
      <c r="CW15" s="611"/>
      <c r="CX15" s="611"/>
      <c r="CY15" s="612"/>
      <c r="CZ15" s="613">
        <v>15.8</v>
      </c>
      <c r="DA15" s="613"/>
      <c r="DB15" s="613"/>
      <c r="DC15" s="613"/>
      <c r="DD15" s="619">
        <v>28546</v>
      </c>
      <c r="DE15" s="611"/>
      <c r="DF15" s="611"/>
      <c r="DG15" s="611"/>
      <c r="DH15" s="611"/>
      <c r="DI15" s="611"/>
      <c r="DJ15" s="611"/>
      <c r="DK15" s="611"/>
      <c r="DL15" s="611"/>
      <c r="DM15" s="611"/>
      <c r="DN15" s="611"/>
      <c r="DO15" s="611"/>
      <c r="DP15" s="612"/>
      <c r="DQ15" s="619">
        <v>360707</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5548</v>
      </c>
      <c r="S16" s="611"/>
      <c r="T16" s="611"/>
      <c r="U16" s="611"/>
      <c r="V16" s="611"/>
      <c r="W16" s="611"/>
      <c r="X16" s="611"/>
      <c r="Y16" s="612"/>
      <c r="Z16" s="613">
        <v>0.2</v>
      </c>
      <c r="AA16" s="613"/>
      <c r="AB16" s="613"/>
      <c r="AC16" s="613"/>
      <c r="AD16" s="614">
        <v>5548</v>
      </c>
      <c r="AE16" s="614"/>
      <c r="AF16" s="614"/>
      <c r="AG16" s="614"/>
      <c r="AH16" s="614"/>
      <c r="AI16" s="614"/>
      <c r="AJ16" s="614"/>
      <c r="AK16" s="614"/>
      <c r="AL16" s="615">
        <v>0.3</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121</v>
      </c>
      <c r="BH16" s="611"/>
      <c r="BI16" s="611"/>
      <c r="BJ16" s="611"/>
      <c r="BK16" s="611"/>
      <c r="BL16" s="611"/>
      <c r="BM16" s="611"/>
      <c r="BN16" s="612"/>
      <c r="BO16" s="613" t="s">
        <v>121</v>
      </c>
      <c r="BP16" s="613"/>
      <c r="BQ16" s="613"/>
      <c r="BR16" s="613"/>
      <c r="BS16" s="614" t="s">
        <v>121</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121</v>
      </c>
      <c r="CS16" s="611"/>
      <c r="CT16" s="611"/>
      <c r="CU16" s="611"/>
      <c r="CV16" s="611"/>
      <c r="CW16" s="611"/>
      <c r="CX16" s="611"/>
      <c r="CY16" s="612"/>
      <c r="CZ16" s="613" t="s">
        <v>121</v>
      </c>
      <c r="DA16" s="613"/>
      <c r="DB16" s="613"/>
      <c r="DC16" s="613"/>
      <c r="DD16" s="619" t="s">
        <v>121</v>
      </c>
      <c r="DE16" s="611"/>
      <c r="DF16" s="611"/>
      <c r="DG16" s="611"/>
      <c r="DH16" s="611"/>
      <c r="DI16" s="611"/>
      <c r="DJ16" s="611"/>
      <c r="DK16" s="611"/>
      <c r="DL16" s="611"/>
      <c r="DM16" s="611"/>
      <c r="DN16" s="611"/>
      <c r="DO16" s="611"/>
      <c r="DP16" s="612"/>
      <c r="DQ16" s="619" t="s">
        <v>121</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16074</v>
      </c>
      <c r="S17" s="611"/>
      <c r="T17" s="611"/>
      <c r="U17" s="611"/>
      <c r="V17" s="611"/>
      <c r="W17" s="611"/>
      <c r="X17" s="611"/>
      <c r="Y17" s="612"/>
      <c r="Z17" s="613">
        <v>0.5</v>
      </c>
      <c r="AA17" s="613"/>
      <c r="AB17" s="613"/>
      <c r="AC17" s="613"/>
      <c r="AD17" s="614">
        <v>16074</v>
      </c>
      <c r="AE17" s="614"/>
      <c r="AF17" s="614"/>
      <c r="AG17" s="614"/>
      <c r="AH17" s="614"/>
      <c r="AI17" s="614"/>
      <c r="AJ17" s="614"/>
      <c r="AK17" s="614"/>
      <c r="AL17" s="615">
        <v>0.8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121</v>
      </c>
      <c r="BH17" s="611"/>
      <c r="BI17" s="611"/>
      <c r="BJ17" s="611"/>
      <c r="BK17" s="611"/>
      <c r="BL17" s="611"/>
      <c r="BM17" s="611"/>
      <c r="BN17" s="612"/>
      <c r="BO17" s="613" t="s">
        <v>121</v>
      </c>
      <c r="BP17" s="613"/>
      <c r="BQ17" s="613"/>
      <c r="BR17" s="613"/>
      <c r="BS17" s="614" t="s">
        <v>121</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400258</v>
      </c>
      <c r="CS17" s="611"/>
      <c r="CT17" s="611"/>
      <c r="CU17" s="611"/>
      <c r="CV17" s="611"/>
      <c r="CW17" s="611"/>
      <c r="CX17" s="611"/>
      <c r="CY17" s="612"/>
      <c r="CZ17" s="613">
        <v>12.9</v>
      </c>
      <c r="DA17" s="613"/>
      <c r="DB17" s="613"/>
      <c r="DC17" s="613"/>
      <c r="DD17" s="619" t="s">
        <v>121</v>
      </c>
      <c r="DE17" s="611"/>
      <c r="DF17" s="611"/>
      <c r="DG17" s="611"/>
      <c r="DH17" s="611"/>
      <c r="DI17" s="611"/>
      <c r="DJ17" s="611"/>
      <c r="DK17" s="611"/>
      <c r="DL17" s="611"/>
      <c r="DM17" s="611"/>
      <c r="DN17" s="611"/>
      <c r="DO17" s="611"/>
      <c r="DP17" s="612"/>
      <c r="DQ17" s="619">
        <v>400258</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2302</v>
      </c>
      <c r="S18" s="611"/>
      <c r="T18" s="611"/>
      <c r="U18" s="611"/>
      <c r="V18" s="611"/>
      <c r="W18" s="611"/>
      <c r="X18" s="611"/>
      <c r="Y18" s="612"/>
      <c r="Z18" s="613">
        <v>0.1</v>
      </c>
      <c r="AA18" s="613"/>
      <c r="AB18" s="613"/>
      <c r="AC18" s="613"/>
      <c r="AD18" s="614">
        <v>2302</v>
      </c>
      <c r="AE18" s="614"/>
      <c r="AF18" s="614"/>
      <c r="AG18" s="614"/>
      <c r="AH18" s="614"/>
      <c r="AI18" s="614"/>
      <c r="AJ18" s="614"/>
      <c r="AK18" s="614"/>
      <c r="AL18" s="615">
        <v>0.1</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121</v>
      </c>
      <c r="BH18" s="611"/>
      <c r="BI18" s="611"/>
      <c r="BJ18" s="611"/>
      <c r="BK18" s="611"/>
      <c r="BL18" s="611"/>
      <c r="BM18" s="611"/>
      <c r="BN18" s="612"/>
      <c r="BO18" s="613" t="s">
        <v>121</v>
      </c>
      <c r="BP18" s="613"/>
      <c r="BQ18" s="613"/>
      <c r="BR18" s="613"/>
      <c r="BS18" s="614" t="s">
        <v>121</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121</v>
      </c>
      <c r="CS18" s="611"/>
      <c r="CT18" s="611"/>
      <c r="CU18" s="611"/>
      <c r="CV18" s="611"/>
      <c r="CW18" s="611"/>
      <c r="CX18" s="611"/>
      <c r="CY18" s="612"/>
      <c r="CZ18" s="613" t="s">
        <v>121</v>
      </c>
      <c r="DA18" s="613"/>
      <c r="DB18" s="613"/>
      <c r="DC18" s="613"/>
      <c r="DD18" s="619" t="s">
        <v>121</v>
      </c>
      <c r="DE18" s="611"/>
      <c r="DF18" s="611"/>
      <c r="DG18" s="611"/>
      <c r="DH18" s="611"/>
      <c r="DI18" s="611"/>
      <c r="DJ18" s="611"/>
      <c r="DK18" s="611"/>
      <c r="DL18" s="611"/>
      <c r="DM18" s="611"/>
      <c r="DN18" s="611"/>
      <c r="DO18" s="611"/>
      <c r="DP18" s="612"/>
      <c r="DQ18" s="619" t="s">
        <v>121</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13529</v>
      </c>
      <c r="S19" s="611"/>
      <c r="T19" s="611"/>
      <c r="U19" s="611"/>
      <c r="V19" s="611"/>
      <c r="W19" s="611"/>
      <c r="X19" s="611"/>
      <c r="Y19" s="612"/>
      <c r="Z19" s="613">
        <v>0.4</v>
      </c>
      <c r="AA19" s="613"/>
      <c r="AB19" s="613"/>
      <c r="AC19" s="613"/>
      <c r="AD19" s="614">
        <v>13529</v>
      </c>
      <c r="AE19" s="614"/>
      <c r="AF19" s="614"/>
      <c r="AG19" s="614"/>
      <c r="AH19" s="614"/>
      <c r="AI19" s="614"/>
      <c r="AJ19" s="614"/>
      <c r="AK19" s="614"/>
      <c r="AL19" s="615">
        <v>0.7</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121</v>
      </c>
      <c r="BH19" s="611"/>
      <c r="BI19" s="611"/>
      <c r="BJ19" s="611"/>
      <c r="BK19" s="611"/>
      <c r="BL19" s="611"/>
      <c r="BM19" s="611"/>
      <c r="BN19" s="612"/>
      <c r="BO19" s="613" t="s">
        <v>121</v>
      </c>
      <c r="BP19" s="613"/>
      <c r="BQ19" s="613"/>
      <c r="BR19" s="613"/>
      <c r="BS19" s="614" t="s">
        <v>121</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121</v>
      </c>
      <c r="CS19" s="611"/>
      <c r="CT19" s="611"/>
      <c r="CU19" s="611"/>
      <c r="CV19" s="611"/>
      <c r="CW19" s="611"/>
      <c r="CX19" s="611"/>
      <c r="CY19" s="612"/>
      <c r="CZ19" s="613" t="s">
        <v>121</v>
      </c>
      <c r="DA19" s="613"/>
      <c r="DB19" s="613"/>
      <c r="DC19" s="613"/>
      <c r="DD19" s="619" t="s">
        <v>121</v>
      </c>
      <c r="DE19" s="611"/>
      <c r="DF19" s="611"/>
      <c r="DG19" s="611"/>
      <c r="DH19" s="611"/>
      <c r="DI19" s="611"/>
      <c r="DJ19" s="611"/>
      <c r="DK19" s="611"/>
      <c r="DL19" s="611"/>
      <c r="DM19" s="611"/>
      <c r="DN19" s="611"/>
      <c r="DO19" s="611"/>
      <c r="DP19" s="612"/>
      <c r="DQ19" s="619" t="s">
        <v>121</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243</v>
      </c>
      <c r="S20" s="611"/>
      <c r="T20" s="611"/>
      <c r="U20" s="611"/>
      <c r="V20" s="611"/>
      <c r="W20" s="611"/>
      <c r="X20" s="611"/>
      <c r="Y20" s="612"/>
      <c r="Z20" s="613">
        <v>0</v>
      </c>
      <c r="AA20" s="613"/>
      <c r="AB20" s="613"/>
      <c r="AC20" s="613"/>
      <c r="AD20" s="614">
        <v>243</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121</v>
      </c>
      <c r="BH20" s="611"/>
      <c r="BI20" s="611"/>
      <c r="BJ20" s="611"/>
      <c r="BK20" s="611"/>
      <c r="BL20" s="611"/>
      <c r="BM20" s="611"/>
      <c r="BN20" s="612"/>
      <c r="BO20" s="613" t="s">
        <v>121</v>
      </c>
      <c r="BP20" s="613"/>
      <c r="BQ20" s="613"/>
      <c r="BR20" s="613"/>
      <c r="BS20" s="614" t="s">
        <v>121</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3096558</v>
      </c>
      <c r="CS20" s="611"/>
      <c r="CT20" s="611"/>
      <c r="CU20" s="611"/>
      <c r="CV20" s="611"/>
      <c r="CW20" s="611"/>
      <c r="CX20" s="611"/>
      <c r="CY20" s="612"/>
      <c r="CZ20" s="613">
        <v>100</v>
      </c>
      <c r="DA20" s="613"/>
      <c r="DB20" s="613"/>
      <c r="DC20" s="613"/>
      <c r="DD20" s="619">
        <v>83890</v>
      </c>
      <c r="DE20" s="611"/>
      <c r="DF20" s="611"/>
      <c r="DG20" s="611"/>
      <c r="DH20" s="611"/>
      <c r="DI20" s="611"/>
      <c r="DJ20" s="611"/>
      <c r="DK20" s="611"/>
      <c r="DL20" s="611"/>
      <c r="DM20" s="611"/>
      <c r="DN20" s="611"/>
      <c r="DO20" s="611"/>
      <c r="DP20" s="612"/>
      <c r="DQ20" s="619">
        <v>2255079</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1570278</v>
      </c>
      <c r="S21" s="611"/>
      <c r="T21" s="611"/>
      <c r="U21" s="611"/>
      <c r="V21" s="611"/>
      <c r="W21" s="611"/>
      <c r="X21" s="611"/>
      <c r="Y21" s="612"/>
      <c r="Z21" s="613">
        <v>48.9</v>
      </c>
      <c r="AA21" s="613"/>
      <c r="AB21" s="613"/>
      <c r="AC21" s="613"/>
      <c r="AD21" s="614">
        <v>1453170</v>
      </c>
      <c r="AE21" s="614"/>
      <c r="AF21" s="614"/>
      <c r="AG21" s="614"/>
      <c r="AH21" s="614"/>
      <c r="AI21" s="614"/>
      <c r="AJ21" s="614"/>
      <c r="AK21" s="614"/>
      <c r="AL21" s="615">
        <v>75.5</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121</v>
      </c>
      <c r="BH21" s="611"/>
      <c r="BI21" s="611"/>
      <c r="BJ21" s="611"/>
      <c r="BK21" s="611"/>
      <c r="BL21" s="611"/>
      <c r="BM21" s="611"/>
      <c r="BN21" s="612"/>
      <c r="BO21" s="613" t="s">
        <v>121</v>
      </c>
      <c r="BP21" s="613"/>
      <c r="BQ21" s="613"/>
      <c r="BR21" s="613"/>
      <c r="BS21" s="614" t="s">
        <v>121</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1453170</v>
      </c>
      <c r="S22" s="611"/>
      <c r="T22" s="611"/>
      <c r="U22" s="611"/>
      <c r="V22" s="611"/>
      <c r="W22" s="611"/>
      <c r="X22" s="611"/>
      <c r="Y22" s="612"/>
      <c r="Z22" s="613">
        <v>45.2</v>
      </c>
      <c r="AA22" s="613"/>
      <c r="AB22" s="613"/>
      <c r="AC22" s="613"/>
      <c r="AD22" s="614">
        <v>1453170</v>
      </c>
      <c r="AE22" s="614"/>
      <c r="AF22" s="614"/>
      <c r="AG22" s="614"/>
      <c r="AH22" s="614"/>
      <c r="AI22" s="614"/>
      <c r="AJ22" s="614"/>
      <c r="AK22" s="614"/>
      <c r="AL22" s="615">
        <v>75.5</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121</v>
      </c>
      <c r="BH22" s="611"/>
      <c r="BI22" s="611"/>
      <c r="BJ22" s="611"/>
      <c r="BK22" s="611"/>
      <c r="BL22" s="611"/>
      <c r="BM22" s="611"/>
      <c r="BN22" s="612"/>
      <c r="BO22" s="613" t="s">
        <v>121</v>
      </c>
      <c r="BP22" s="613"/>
      <c r="BQ22" s="613"/>
      <c r="BR22" s="613"/>
      <c r="BS22" s="614" t="s">
        <v>121</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114232</v>
      </c>
      <c r="S23" s="611"/>
      <c r="T23" s="611"/>
      <c r="U23" s="611"/>
      <c r="V23" s="611"/>
      <c r="W23" s="611"/>
      <c r="X23" s="611"/>
      <c r="Y23" s="612"/>
      <c r="Z23" s="613">
        <v>3.6</v>
      </c>
      <c r="AA23" s="613"/>
      <c r="AB23" s="613"/>
      <c r="AC23" s="613"/>
      <c r="AD23" s="614" t="s">
        <v>121</v>
      </c>
      <c r="AE23" s="614"/>
      <c r="AF23" s="614"/>
      <c r="AG23" s="614"/>
      <c r="AH23" s="614"/>
      <c r="AI23" s="614"/>
      <c r="AJ23" s="614"/>
      <c r="AK23" s="614"/>
      <c r="AL23" s="615" t="s">
        <v>121</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121</v>
      </c>
      <c r="BH23" s="611"/>
      <c r="BI23" s="611"/>
      <c r="BJ23" s="611"/>
      <c r="BK23" s="611"/>
      <c r="BL23" s="611"/>
      <c r="BM23" s="611"/>
      <c r="BN23" s="612"/>
      <c r="BO23" s="613" t="s">
        <v>121</v>
      </c>
      <c r="BP23" s="613"/>
      <c r="BQ23" s="613"/>
      <c r="BR23" s="613"/>
      <c r="BS23" s="614" t="s">
        <v>121</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v>2876</v>
      </c>
      <c r="S24" s="611"/>
      <c r="T24" s="611"/>
      <c r="U24" s="611"/>
      <c r="V24" s="611"/>
      <c r="W24" s="611"/>
      <c r="X24" s="611"/>
      <c r="Y24" s="612"/>
      <c r="Z24" s="613">
        <v>0.1</v>
      </c>
      <c r="AA24" s="613"/>
      <c r="AB24" s="613"/>
      <c r="AC24" s="613"/>
      <c r="AD24" s="614" t="s">
        <v>121</v>
      </c>
      <c r="AE24" s="614"/>
      <c r="AF24" s="614"/>
      <c r="AG24" s="614"/>
      <c r="AH24" s="614"/>
      <c r="AI24" s="614"/>
      <c r="AJ24" s="614"/>
      <c r="AK24" s="614"/>
      <c r="AL24" s="615" t="s">
        <v>121</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121</v>
      </c>
      <c r="BH24" s="611"/>
      <c r="BI24" s="611"/>
      <c r="BJ24" s="611"/>
      <c r="BK24" s="611"/>
      <c r="BL24" s="611"/>
      <c r="BM24" s="611"/>
      <c r="BN24" s="612"/>
      <c r="BO24" s="613" t="s">
        <v>121</v>
      </c>
      <c r="BP24" s="613"/>
      <c r="BQ24" s="613"/>
      <c r="BR24" s="613"/>
      <c r="BS24" s="614" t="s">
        <v>121</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1298712</v>
      </c>
      <c r="CS24" s="600"/>
      <c r="CT24" s="600"/>
      <c r="CU24" s="600"/>
      <c r="CV24" s="600"/>
      <c r="CW24" s="600"/>
      <c r="CX24" s="600"/>
      <c r="CY24" s="601"/>
      <c r="CZ24" s="604">
        <v>41.9</v>
      </c>
      <c r="DA24" s="605"/>
      <c r="DB24" s="605"/>
      <c r="DC24" s="621"/>
      <c r="DD24" s="644">
        <v>1102609</v>
      </c>
      <c r="DE24" s="600"/>
      <c r="DF24" s="600"/>
      <c r="DG24" s="600"/>
      <c r="DH24" s="600"/>
      <c r="DI24" s="600"/>
      <c r="DJ24" s="600"/>
      <c r="DK24" s="601"/>
      <c r="DL24" s="644">
        <v>1034610</v>
      </c>
      <c r="DM24" s="600"/>
      <c r="DN24" s="600"/>
      <c r="DO24" s="600"/>
      <c r="DP24" s="600"/>
      <c r="DQ24" s="600"/>
      <c r="DR24" s="600"/>
      <c r="DS24" s="600"/>
      <c r="DT24" s="600"/>
      <c r="DU24" s="600"/>
      <c r="DV24" s="601"/>
      <c r="DW24" s="604">
        <v>53.6</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2041782</v>
      </c>
      <c r="S25" s="611"/>
      <c r="T25" s="611"/>
      <c r="U25" s="611"/>
      <c r="V25" s="611"/>
      <c r="W25" s="611"/>
      <c r="X25" s="611"/>
      <c r="Y25" s="612"/>
      <c r="Z25" s="613">
        <v>63.6</v>
      </c>
      <c r="AA25" s="613"/>
      <c r="AB25" s="613"/>
      <c r="AC25" s="613"/>
      <c r="AD25" s="614">
        <v>1924674</v>
      </c>
      <c r="AE25" s="614"/>
      <c r="AF25" s="614"/>
      <c r="AG25" s="614"/>
      <c r="AH25" s="614"/>
      <c r="AI25" s="614"/>
      <c r="AJ25" s="614"/>
      <c r="AK25" s="614"/>
      <c r="AL25" s="615">
        <v>99.9</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121</v>
      </c>
      <c r="BH25" s="611"/>
      <c r="BI25" s="611"/>
      <c r="BJ25" s="611"/>
      <c r="BK25" s="611"/>
      <c r="BL25" s="611"/>
      <c r="BM25" s="611"/>
      <c r="BN25" s="612"/>
      <c r="BO25" s="613" t="s">
        <v>121</v>
      </c>
      <c r="BP25" s="613"/>
      <c r="BQ25" s="613"/>
      <c r="BR25" s="613"/>
      <c r="BS25" s="614" t="s">
        <v>121</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717642</v>
      </c>
      <c r="CS25" s="640"/>
      <c r="CT25" s="640"/>
      <c r="CU25" s="640"/>
      <c r="CV25" s="640"/>
      <c r="CW25" s="640"/>
      <c r="CX25" s="640"/>
      <c r="CY25" s="641"/>
      <c r="CZ25" s="615">
        <v>23.2</v>
      </c>
      <c r="DA25" s="642"/>
      <c r="DB25" s="642"/>
      <c r="DC25" s="645"/>
      <c r="DD25" s="619">
        <v>651096</v>
      </c>
      <c r="DE25" s="640"/>
      <c r="DF25" s="640"/>
      <c r="DG25" s="640"/>
      <c r="DH25" s="640"/>
      <c r="DI25" s="640"/>
      <c r="DJ25" s="640"/>
      <c r="DK25" s="641"/>
      <c r="DL25" s="619">
        <v>585170</v>
      </c>
      <c r="DM25" s="640"/>
      <c r="DN25" s="640"/>
      <c r="DO25" s="640"/>
      <c r="DP25" s="640"/>
      <c r="DQ25" s="640"/>
      <c r="DR25" s="640"/>
      <c r="DS25" s="640"/>
      <c r="DT25" s="640"/>
      <c r="DU25" s="640"/>
      <c r="DV25" s="641"/>
      <c r="DW25" s="615">
        <v>30.3</v>
      </c>
      <c r="DX25" s="642"/>
      <c r="DY25" s="642"/>
      <c r="DZ25" s="642"/>
      <c r="EA25" s="642"/>
      <c r="EB25" s="642"/>
      <c r="EC25" s="643"/>
    </row>
    <row r="26" spans="2:133" ht="11.25" customHeight="1" x14ac:dyDescent="0.2">
      <c r="B26" s="607" t="s">
        <v>283</v>
      </c>
      <c r="C26" s="608"/>
      <c r="D26" s="608"/>
      <c r="E26" s="608"/>
      <c r="F26" s="608"/>
      <c r="G26" s="608"/>
      <c r="H26" s="608"/>
      <c r="I26" s="608"/>
      <c r="J26" s="608"/>
      <c r="K26" s="608"/>
      <c r="L26" s="608"/>
      <c r="M26" s="608"/>
      <c r="N26" s="608"/>
      <c r="O26" s="608"/>
      <c r="P26" s="608"/>
      <c r="Q26" s="609"/>
      <c r="R26" s="610" t="s">
        <v>121</v>
      </c>
      <c r="S26" s="611"/>
      <c r="T26" s="611"/>
      <c r="U26" s="611"/>
      <c r="V26" s="611"/>
      <c r="W26" s="611"/>
      <c r="X26" s="611"/>
      <c r="Y26" s="612"/>
      <c r="Z26" s="613" t="s">
        <v>121</v>
      </c>
      <c r="AA26" s="613"/>
      <c r="AB26" s="613"/>
      <c r="AC26" s="613"/>
      <c r="AD26" s="614" t="s">
        <v>121</v>
      </c>
      <c r="AE26" s="614"/>
      <c r="AF26" s="614"/>
      <c r="AG26" s="614"/>
      <c r="AH26" s="614"/>
      <c r="AI26" s="614"/>
      <c r="AJ26" s="614"/>
      <c r="AK26" s="614"/>
      <c r="AL26" s="615" t="s">
        <v>121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121</v>
      </c>
      <c r="BH26" s="611"/>
      <c r="BI26" s="611"/>
      <c r="BJ26" s="611"/>
      <c r="BK26" s="611"/>
      <c r="BL26" s="611"/>
      <c r="BM26" s="611"/>
      <c r="BN26" s="612"/>
      <c r="BO26" s="613" t="s">
        <v>121</v>
      </c>
      <c r="BP26" s="613"/>
      <c r="BQ26" s="613"/>
      <c r="BR26" s="613"/>
      <c r="BS26" s="614" t="s">
        <v>121</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418720</v>
      </c>
      <c r="CS26" s="611"/>
      <c r="CT26" s="611"/>
      <c r="CU26" s="611"/>
      <c r="CV26" s="611"/>
      <c r="CW26" s="611"/>
      <c r="CX26" s="611"/>
      <c r="CY26" s="612"/>
      <c r="CZ26" s="615">
        <v>13.5</v>
      </c>
      <c r="DA26" s="642"/>
      <c r="DB26" s="642"/>
      <c r="DC26" s="645"/>
      <c r="DD26" s="619">
        <v>373897</v>
      </c>
      <c r="DE26" s="611"/>
      <c r="DF26" s="611"/>
      <c r="DG26" s="611"/>
      <c r="DH26" s="611"/>
      <c r="DI26" s="611"/>
      <c r="DJ26" s="611"/>
      <c r="DK26" s="612"/>
      <c r="DL26" s="619" t="s">
        <v>121</v>
      </c>
      <c r="DM26" s="611"/>
      <c r="DN26" s="611"/>
      <c r="DO26" s="611"/>
      <c r="DP26" s="611"/>
      <c r="DQ26" s="611"/>
      <c r="DR26" s="611"/>
      <c r="DS26" s="611"/>
      <c r="DT26" s="611"/>
      <c r="DU26" s="611"/>
      <c r="DV26" s="612"/>
      <c r="DW26" s="615" t="s">
        <v>121</v>
      </c>
      <c r="DX26" s="642"/>
      <c r="DY26" s="642"/>
      <c r="DZ26" s="642"/>
      <c r="EA26" s="642"/>
      <c r="EB26" s="642"/>
      <c r="EC26" s="643"/>
    </row>
    <row r="27" spans="2:133" ht="11.25" customHeight="1" x14ac:dyDescent="0.2">
      <c r="B27" s="607" t="s">
        <v>286</v>
      </c>
      <c r="C27" s="608"/>
      <c r="D27" s="608"/>
      <c r="E27" s="608"/>
      <c r="F27" s="608"/>
      <c r="G27" s="608"/>
      <c r="H27" s="608"/>
      <c r="I27" s="608"/>
      <c r="J27" s="608"/>
      <c r="K27" s="608"/>
      <c r="L27" s="608"/>
      <c r="M27" s="608"/>
      <c r="N27" s="608"/>
      <c r="O27" s="608"/>
      <c r="P27" s="608"/>
      <c r="Q27" s="609"/>
      <c r="R27" s="610">
        <v>15077</v>
      </c>
      <c r="S27" s="611"/>
      <c r="T27" s="611"/>
      <c r="U27" s="611"/>
      <c r="V27" s="611"/>
      <c r="W27" s="611"/>
      <c r="X27" s="611"/>
      <c r="Y27" s="612"/>
      <c r="Z27" s="613">
        <v>0.5</v>
      </c>
      <c r="AA27" s="613"/>
      <c r="AB27" s="613"/>
      <c r="AC27" s="613"/>
      <c r="AD27" s="614" t="s">
        <v>121</v>
      </c>
      <c r="AE27" s="614"/>
      <c r="AF27" s="614"/>
      <c r="AG27" s="614"/>
      <c r="AH27" s="614"/>
      <c r="AI27" s="614"/>
      <c r="AJ27" s="614"/>
      <c r="AK27" s="614"/>
      <c r="AL27" s="615" t="s">
        <v>121</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337529</v>
      </c>
      <c r="BH27" s="611"/>
      <c r="BI27" s="611"/>
      <c r="BJ27" s="611"/>
      <c r="BK27" s="611"/>
      <c r="BL27" s="611"/>
      <c r="BM27" s="611"/>
      <c r="BN27" s="612"/>
      <c r="BO27" s="613">
        <v>100</v>
      </c>
      <c r="BP27" s="613"/>
      <c r="BQ27" s="613"/>
      <c r="BR27" s="613"/>
      <c r="BS27" s="614" t="s">
        <v>121</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180812</v>
      </c>
      <c r="CS27" s="640"/>
      <c r="CT27" s="640"/>
      <c r="CU27" s="640"/>
      <c r="CV27" s="640"/>
      <c r="CW27" s="640"/>
      <c r="CX27" s="640"/>
      <c r="CY27" s="641"/>
      <c r="CZ27" s="615">
        <v>5.8</v>
      </c>
      <c r="DA27" s="642"/>
      <c r="DB27" s="642"/>
      <c r="DC27" s="645"/>
      <c r="DD27" s="619">
        <v>51255</v>
      </c>
      <c r="DE27" s="640"/>
      <c r="DF27" s="640"/>
      <c r="DG27" s="640"/>
      <c r="DH27" s="640"/>
      <c r="DI27" s="640"/>
      <c r="DJ27" s="640"/>
      <c r="DK27" s="641"/>
      <c r="DL27" s="619">
        <v>49182</v>
      </c>
      <c r="DM27" s="640"/>
      <c r="DN27" s="640"/>
      <c r="DO27" s="640"/>
      <c r="DP27" s="640"/>
      <c r="DQ27" s="640"/>
      <c r="DR27" s="640"/>
      <c r="DS27" s="640"/>
      <c r="DT27" s="640"/>
      <c r="DU27" s="640"/>
      <c r="DV27" s="641"/>
      <c r="DW27" s="615">
        <v>2.5</v>
      </c>
      <c r="DX27" s="642"/>
      <c r="DY27" s="642"/>
      <c r="DZ27" s="642"/>
      <c r="EA27" s="642"/>
      <c r="EB27" s="642"/>
      <c r="EC27" s="643"/>
    </row>
    <row r="28" spans="2:133" ht="11.25" customHeight="1" x14ac:dyDescent="0.2">
      <c r="B28" s="607" t="s">
        <v>289</v>
      </c>
      <c r="C28" s="608"/>
      <c r="D28" s="608"/>
      <c r="E28" s="608"/>
      <c r="F28" s="608"/>
      <c r="G28" s="608"/>
      <c r="H28" s="608"/>
      <c r="I28" s="608"/>
      <c r="J28" s="608"/>
      <c r="K28" s="608"/>
      <c r="L28" s="608"/>
      <c r="M28" s="608"/>
      <c r="N28" s="608"/>
      <c r="O28" s="608"/>
      <c r="P28" s="608"/>
      <c r="Q28" s="609"/>
      <c r="R28" s="610">
        <v>20889</v>
      </c>
      <c r="S28" s="611"/>
      <c r="T28" s="611"/>
      <c r="U28" s="611"/>
      <c r="V28" s="611"/>
      <c r="W28" s="611"/>
      <c r="X28" s="611"/>
      <c r="Y28" s="612"/>
      <c r="Z28" s="613">
        <v>0.7</v>
      </c>
      <c r="AA28" s="613"/>
      <c r="AB28" s="613"/>
      <c r="AC28" s="613"/>
      <c r="AD28" s="614">
        <v>562</v>
      </c>
      <c r="AE28" s="614"/>
      <c r="AF28" s="614"/>
      <c r="AG28" s="614"/>
      <c r="AH28" s="614"/>
      <c r="AI28" s="614"/>
      <c r="AJ28" s="614"/>
      <c r="AK28" s="614"/>
      <c r="AL28" s="615">
        <v>0</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400258</v>
      </c>
      <c r="CS28" s="611"/>
      <c r="CT28" s="611"/>
      <c r="CU28" s="611"/>
      <c r="CV28" s="611"/>
      <c r="CW28" s="611"/>
      <c r="CX28" s="611"/>
      <c r="CY28" s="612"/>
      <c r="CZ28" s="615">
        <v>12.9</v>
      </c>
      <c r="DA28" s="642"/>
      <c r="DB28" s="642"/>
      <c r="DC28" s="645"/>
      <c r="DD28" s="619">
        <v>400258</v>
      </c>
      <c r="DE28" s="611"/>
      <c r="DF28" s="611"/>
      <c r="DG28" s="611"/>
      <c r="DH28" s="611"/>
      <c r="DI28" s="611"/>
      <c r="DJ28" s="611"/>
      <c r="DK28" s="612"/>
      <c r="DL28" s="619">
        <v>400258</v>
      </c>
      <c r="DM28" s="611"/>
      <c r="DN28" s="611"/>
      <c r="DO28" s="611"/>
      <c r="DP28" s="611"/>
      <c r="DQ28" s="611"/>
      <c r="DR28" s="611"/>
      <c r="DS28" s="611"/>
      <c r="DT28" s="611"/>
      <c r="DU28" s="611"/>
      <c r="DV28" s="612"/>
      <c r="DW28" s="615">
        <v>20.7</v>
      </c>
      <c r="DX28" s="642"/>
      <c r="DY28" s="642"/>
      <c r="DZ28" s="642"/>
      <c r="EA28" s="642"/>
      <c r="EB28" s="642"/>
      <c r="EC28" s="643"/>
    </row>
    <row r="29" spans="2:133" ht="11.25" customHeight="1" x14ac:dyDescent="0.2">
      <c r="B29" s="607" t="s">
        <v>291</v>
      </c>
      <c r="C29" s="608"/>
      <c r="D29" s="608"/>
      <c r="E29" s="608"/>
      <c r="F29" s="608"/>
      <c r="G29" s="608"/>
      <c r="H29" s="608"/>
      <c r="I29" s="608"/>
      <c r="J29" s="608"/>
      <c r="K29" s="608"/>
      <c r="L29" s="608"/>
      <c r="M29" s="608"/>
      <c r="N29" s="608"/>
      <c r="O29" s="608"/>
      <c r="P29" s="608"/>
      <c r="Q29" s="609"/>
      <c r="R29" s="610">
        <v>1355</v>
      </c>
      <c r="S29" s="611"/>
      <c r="T29" s="611"/>
      <c r="U29" s="611"/>
      <c r="V29" s="611"/>
      <c r="W29" s="611"/>
      <c r="X29" s="611"/>
      <c r="Y29" s="612"/>
      <c r="Z29" s="613">
        <v>0</v>
      </c>
      <c r="AA29" s="613"/>
      <c r="AB29" s="613"/>
      <c r="AC29" s="613"/>
      <c r="AD29" s="614" t="s">
        <v>121</v>
      </c>
      <c r="AE29" s="614"/>
      <c r="AF29" s="614"/>
      <c r="AG29" s="614"/>
      <c r="AH29" s="614"/>
      <c r="AI29" s="614"/>
      <c r="AJ29" s="614"/>
      <c r="AK29" s="614"/>
      <c r="AL29" s="615" t="s">
        <v>121</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400258</v>
      </c>
      <c r="CS29" s="640"/>
      <c r="CT29" s="640"/>
      <c r="CU29" s="640"/>
      <c r="CV29" s="640"/>
      <c r="CW29" s="640"/>
      <c r="CX29" s="640"/>
      <c r="CY29" s="641"/>
      <c r="CZ29" s="615">
        <v>12.9</v>
      </c>
      <c r="DA29" s="642"/>
      <c r="DB29" s="642"/>
      <c r="DC29" s="645"/>
      <c r="DD29" s="619">
        <v>400258</v>
      </c>
      <c r="DE29" s="640"/>
      <c r="DF29" s="640"/>
      <c r="DG29" s="640"/>
      <c r="DH29" s="640"/>
      <c r="DI29" s="640"/>
      <c r="DJ29" s="640"/>
      <c r="DK29" s="641"/>
      <c r="DL29" s="619">
        <v>400258</v>
      </c>
      <c r="DM29" s="640"/>
      <c r="DN29" s="640"/>
      <c r="DO29" s="640"/>
      <c r="DP29" s="640"/>
      <c r="DQ29" s="640"/>
      <c r="DR29" s="640"/>
      <c r="DS29" s="640"/>
      <c r="DT29" s="640"/>
      <c r="DU29" s="640"/>
      <c r="DV29" s="641"/>
      <c r="DW29" s="615">
        <v>20.7</v>
      </c>
      <c r="DX29" s="642"/>
      <c r="DY29" s="642"/>
      <c r="DZ29" s="642"/>
      <c r="EA29" s="642"/>
      <c r="EB29" s="642"/>
      <c r="EC29" s="643"/>
    </row>
    <row r="30" spans="2:133" ht="11.25" customHeight="1" x14ac:dyDescent="0.2">
      <c r="B30" s="607" t="s">
        <v>293</v>
      </c>
      <c r="C30" s="608"/>
      <c r="D30" s="608"/>
      <c r="E30" s="608"/>
      <c r="F30" s="608"/>
      <c r="G30" s="608"/>
      <c r="H30" s="608"/>
      <c r="I30" s="608"/>
      <c r="J30" s="608"/>
      <c r="K30" s="608"/>
      <c r="L30" s="608"/>
      <c r="M30" s="608"/>
      <c r="N30" s="608"/>
      <c r="O30" s="608"/>
      <c r="P30" s="608"/>
      <c r="Q30" s="609"/>
      <c r="R30" s="610">
        <v>215046</v>
      </c>
      <c r="S30" s="611"/>
      <c r="T30" s="611"/>
      <c r="U30" s="611"/>
      <c r="V30" s="611"/>
      <c r="W30" s="611"/>
      <c r="X30" s="611"/>
      <c r="Y30" s="612"/>
      <c r="Z30" s="613">
        <v>6.7</v>
      </c>
      <c r="AA30" s="613"/>
      <c r="AB30" s="613"/>
      <c r="AC30" s="613"/>
      <c r="AD30" s="614" t="s">
        <v>121</v>
      </c>
      <c r="AE30" s="614"/>
      <c r="AF30" s="614"/>
      <c r="AG30" s="614"/>
      <c r="AH30" s="614"/>
      <c r="AI30" s="614"/>
      <c r="AJ30" s="614"/>
      <c r="AK30" s="614"/>
      <c r="AL30" s="615" t="s">
        <v>121</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394585</v>
      </c>
      <c r="CS30" s="611"/>
      <c r="CT30" s="611"/>
      <c r="CU30" s="611"/>
      <c r="CV30" s="611"/>
      <c r="CW30" s="611"/>
      <c r="CX30" s="611"/>
      <c r="CY30" s="612"/>
      <c r="CZ30" s="615">
        <v>12.7</v>
      </c>
      <c r="DA30" s="642"/>
      <c r="DB30" s="642"/>
      <c r="DC30" s="645"/>
      <c r="DD30" s="619">
        <v>394585</v>
      </c>
      <c r="DE30" s="611"/>
      <c r="DF30" s="611"/>
      <c r="DG30" s="611"/>
      <c r="DH30" s="611"/>
      <c r="DI30" s="611"/>
      <c r="DJ30" s="611"/>
      <c r="DK30" s="612"/>
      <c r="DL30" s="619">
        <v>394585</v>
      </c>
      <c r="DM30" s="611"/>
      <c r="DN30" s="611"/>
      <c r="DO30" s="611"/>
      <c r="DP30" s="611"/>
      <c r="DQ30" s="611"/>
      <c r="DR30" s="611"/>
      <c r="DS30" s="611"/>
      <c r="DT30" s="611"/>
      <c r="DU30" s="611"/>
      <c r="DV30" s="612"/>
      <c r="DW30" s="615">
        <v>20.399999999999999</v>
      </c>
      <c r="DX30" s="642"/>
      <c r="DY30" s="642"/>
      <c r="DZ30" s="642"/>
      <c r="EA30" s="642"/>
      <c r="EB30" s="642"/>
      <c r="EC30" s="643"/>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121</v>
      </c>
      <c r="S31" s="611"/>
      <c r="T31" s="611"/>
      <c r="U31" s="611"/>
      <c r="V31" s="611"/>
      <c r="W31" s="611"/>
      <c r="X31" s="611"/>
      <c r="Y31" s="612"/>
      <c r="Z31" s="613" t="s">
        <v>121</v>
      </c>
      <c r="AA31" s="613"/>
      <c r="AB31" s="613"/>
      <c r="AC31" s="613"/>
      <c r="AD31" s="614" t="s">
        <v>121</v>
      </c>
      <c r="AE31" s="614"/>
      <c r="AF31" s="614"/>
      <c r="AG31" s="614"/>
      <c r="AH31" s="614"/>
      <c r="AI31" s="614"/>
      <c r="AJ31" s="614"/>
      <c r="AK31" s="614"/>
      <c r="AL31" s="615" t="s">
        <v>121</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99.7</v>
      </c>
      <c r="BH31" s="654"/>
      <c r="BI31" s="654"/>
      <c r="BJ31" s="654"/>
      <c r="BK31" s="654"/>
      <c r="BL31" s="654"/>
      <c r="BM31" s="605">
        <v>99.3</v>
      </c>
      <c r="BN31" s="654"/>
      <c r="BO31" s="654"/>
      <c r="BP31" s="654"/>
      <c r="BQ31" s="655"/>
      <c r="BR31" s="657">
        <v>99.7</v>
      </c>
      <c r="BS31" s="654"/>
      <c r="BT31" s="654"/>
      <c r="BU31" s="654"/>
      <c r="BV31" s="654"/>
      <c r="BW31" s="654"/>
      <c r="BX31" s="605">
        <v>99.3</v>
      </c>
      <c r="BY31" s="654"/>
      <c r="BZ31" s="654"/>
      <c r="CA31" s="654"/>
      <c r="CB31" s="655"/>
      <c r="CD31" s="650"/>
      <c r="CE31" s="651"/>
      <c r="CF31" s="607" t="s">
        <v>300</v>
      </c>
      <c r="CG31" s="608"/>
      <c r="CH31" s="608"/>
      <c r="CI31" s="608"/>
      <c r="CJ31" s="608"/>
      <c r="CK31" s="608"/>
      <c r="CL31" s="608"/>
      <c r="CM31" s="608"/>
      <c r="CN31" s="608"/>
      <c r="CO31" s="608"/>
      <c r="CP31" s="608"/>
      <c r="CQ31" s="609"/>
      <c r="CR31" s="610">
        <v>5673</v>
      </c>
      <c r="CS31" s="640"/>
      <c r="CT31" s="640"/>
      <c r="CU31" s="640"/>
      <c r="CV31" s="640"/>
      <c r="CW31" s="640"/>
      <c r="CX31" s="640"/>
      <c r="CY31" s="641"/>
      <c r="CZ31" s="615">
        <v>0.2</v>
      </c>
      <c r="DA31" s="642"/>
      <c r="DB31" s="642"/>
      <c r="DC31" s="645"/>
      <c r="DD31" s="619">
        <v>5673</v>
      </c>
      <c r="DE31" s="640"/>
      <c r="DF31" s="640"/>
      <c r="DG31" s="640"/>
      <c r="DH31" s="640"/>
      <c r="DI31" s="640"/>
      <c r="DJ31" s="640"/>
      <c r="DK31" s="641"/>
      <c r="DL31" s="619">
        <v>5673</v>
      </c>
      <c r="DM31" s="640"/>
      <c r="DN31" s="640"/>
      <c r="DO31" s="640"/>
      <c r="DP31" s="640"/>
      <c r="DQ31" s="640"/>
      <c r="DR31" s="640"/>
      <c r="DS31" s="640"/>
      <c r="DT31" s="640"/>
      <c r="DU31" s="640"/>
      <c r="DV31" s="641"/>
      <c r="DW31" s="615">
        <v>0.3</v>
      </c>
      <c r="DX31" s="642"/>
      <c r="DY31" s="642"/>
      <c r="DZ31" s="642"/>
      <c r="EA31" s="642"/>
      <c r="EB31" s="642"/>
      <c r="EC31" s="643"/>
    </row>
    <row r="32" spans="2:133" ht="11.25" customHeight="1" x14ac:dyDescent="0.2">
      <c r="B32" s="607" t="s">
        <v>301</v>
      </c>
      <c r="C32" s="608"/>
      <c r="D32" s="608"/>
      <c r="E32" s="608"/>
      <c r="F32" s="608"/>
      <c r="G32" s="608"/>
      <c r="H32" s="608"/>
      <c r="I32" s="608"/>
      <c r="J32" s="608"/>
      <c r="K32" s="608"/>
      <c r="L32" s="608"/>
      <c r="M32" s="608"/>
      <c r="N32" s="608"/>
      <c r="O32" s="608"/>
      <c r="P32" s="608"/>
      <c r="Q32" s="609"/>
      <c r="R32" s="610">
        <v>167917</v>
      </c>
      <c r="S32" s="611"/>
      <c r="T32" s="611"/>
      <c r="U32" s="611"/>
      <c r="V32" s="611"/>
      <c r="W32" s="611"/>
      <c r="X32" s="611"/>
      <c r="Y32" s="612"/>
      <c r="Z32" s="613">
        <v>5.2</v>
      </c>
      <c r="AA32" s="613"/>
      <c r="AB32" s="613"/>
      <c r="AC32" s="613"/>
      <c r="AD32" s="614" t="s">
        <v>121</v>
      </c>
      <c r="AE32" s="614"/>
      <c r="AF32" s="614"/>
      <c r="AG32" s="614"/>
      <c r="AH32" s="614"/>
      <c r="AI32" s="614"/>
      <c r="AJ32" s="614"/>
      <c r="AK32" s="614"/>
      <c r="AL32" s="615" t="s">
        <v>121</v>
      </c>
      <c r="AM32" s="616"/>
      <c r="AN32" s="616"/>
      <c r="AO32" s="617"/>
      <c r="AP32" s="660"/>
      <c r="AQ32" s="661"/>
      <c r="AR32" s="661"/>
      <c r="AS32" s="661"/>
      <c r="AT32" s="665"/>
      <c r="AU32" s="196" t="s">
        <v>302</v>
      </c>
      <c r="AX32" s="607" t="s">
        <v>303</v>
      </c>
      <c r="AY32" s="608"/>
      <c r="AZ32" s="608"/>
      <c r="BA32" s="608"/>
      <c r="BB32" s="608"/>
      <c r="BC32" s="608"/>
      <c r="BD32" s="608"/>
      <c r="BE32" s="608"/>
      <c r="BF32" s="609"/>
      <c r="BG32" s="667">
        <v>99.8</v>
      </c>
      <c r="BH32" s="640"/>
      <c r="BI32" s="640"/>
      <c r="BJ32" s="640"/>
      <c r="BK32" s="640"/>
      <c r="BL32" s="640"/>
      <c r="BM32" s="616">
        <v>99.5</v>
      </c>
      <c r="BN32" s="640"/>
      <c r="BO32" s="640"/>
      <c r="BP32" s="640"/>
      <c r="BQ32" s="656"/>
      <c r="BR32" s="667">
        <v>99.6</v>
      </c>
      <c r="BS32" s="640"/>
      <c r="BT32" s="640"/>
      <c r="BU32" s="640"/>
      <c r="BV32" s="640"/>
      <c r="BW32" s="640"/>
      <c r="BX32" s="616">
        <v>99.4</v>
      </c>
      <c r="BY32" s="640"/>
      <c r="BZ32" s="640"/>
      <c r="CA32" s="640"/>
      <c r="CB32" s="656"/>
      <c r="CD32" s="652"/>
      <c r="CE32" s="653"/>
      <c r="CF32" s="607" t="s">
        <v>304</v>
      </c>
      <c r="CG32" s="608"/>
      <c r="CH32" s="608"/>
      <c r="CI32" s="608"/>
      <c r="CJ32" s="608"/>
      <c r="CK32" s="608"/>
      <c r="CL32" s="608"/>
      <c r="CM32" s="608"/>
      <c r="CN32" s="608"/>
      <c r="CO32" s="608"/>
      <c r="CP32" s="608"/>
      <c r="CQ32" s="609"/>
      <c r="CR32" s="610" t="s">
        <v>121</v>
      </c>
      <c r="CS32" s="611"/>
      <c r="CT32" s="611"/>
      <c r="CU32" s="611"/>
      <c r="CV32" s="611"/>
      <c r="CW32" s="611"/>
      <c r="CX32" s="611"/>
      <c r="CY32" s="612"/>
      <c r="CZ32" s="615" t="s">
        <v>121</v>
      </c>
      <c r="DA32" s="642"/>
      <c r="DB32" s="642"/>
      <c r="DC32" s="645"/>
      <c r="DD32" s="619" t="s">
        <v>121</v>
      </c>
      <c r="DE32" s="611"/>
      <c r="DF32" s="611"/>
      <c r="DG32" s="611"/>
      <c r="DH32" s="611"/>
      <c r="DI32" s="611"/>
      <c r="DJ32" s="611"/>
      <c r="DK32" s="612"/>
      <c r="DL32" s="619" t="s">
        <v>121</v>
      </c>
      <c r="DM32" s="611"/>
      <c r="DN32" s="611"/>
      <c r="DO32" s="611"/>
      <c r="DP32" s="611"/>
      <c r="DQ32" s="611"/>
      <c r="DR32" s="611"/>
      <c r="DS32" s="611"/>
      <c r="DT32" s="611"/>
      <c r="DU32" s="611"/>
      <c r="DV32" s="612"/>
      <c r="DW32" s="615" t="s">
        <v>121</v>
      </c>
      <c r="DX32" s="642"/>
      <c r="DY32" s="642"/>
      <c r="DZ32" s="642"/>
      <c r="EA32" s="642"/>
      <c r="EB32" s="642"/>
      <c r="EC32" s="643"/>
    </row>
    <row r="33" spans="2:133" ht="11.25" customHeight="1" x14ac:dyDescent="0.2">
      <c r="B33" s="607" t="s">
        <v>305</v>
      </c>
      <c r="C33" s="608"/>
      <c r="D33" s="608"/>
      <c r="E33" s="608"/>
      <c r="F33" s="608"/>
      <c r="G33" s="608"/>
      <c r="H33" s="608"/>
      <c r="I33" s="608"/>
      <c r="J33" s="608"/>
      <c r="K33" s="608"/>
      <c r="L33" s="608"/>
      <c r="M33" s="608"/>
      <c r="N33" s="608"/>
      <c r="O33" s="608"/>
      <c r="P33" s="608"/>
      <c r="Q33" s="609"/>
      <c r="R33" s="610">
        <v>3666</v>
      </c>
      <c r="S33" s="611"/>
      <c r="T33" s="611"/>
      <c r="U33" s="611"/>
      <c r="V33" s="611"/>
      <c r="W33" s="611"/>
      <c r="X33" s="611"/>
      <c r="Y33" s="612"/>
      <c r="Z33" s="613">
        <v>0.1</v>
      </c>
      <c r="AA33" s="613"/>
      <c r="AB33" s="613"/>
      <c r="AC33" s="613"/>
      <c r="AD33" s="614">
        <v>155</v>
      </c>
      <c r="AE33" s="614"/>
      <c r="AF33" s="614"/>
      <c r="AG33" s="614"/>
      <c r="AH33" s="614"/>
      <c r="AI33" s="614"/>
      <c r="AJ33" s="614"/>
      <c r="AK33" s="614"/>
      <c r="AL33" s="615">
        <v>0</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v>99.5</v>
      </c>
      <c r="BH33" s="669"/>
      <c r="BI33" s="669"/>
      <c r="BJ33" s="669"/>
      <c r="BK33" s="669"/>
      <c r="BL33" s="669"/>
      <c r="BM33" s="670">
        <v>99</v>
      </c>
      <c r="BN33" s="669"/>
      <c r="BO33" s="669"/>
      <c r="BP33" s="669"/>
      <c r="BQ33" s="671"/>
      <c r="BR33" s="668">
        <v>99.7</v>
      </c>
      <c r="BS33" s="669"/>
      <c r="BT33" s="669"/>
      <c r="BU33" s="669"/>
      <c r="BV33" s="669"/>
      <c r="BW33" s="669"/>
      <c r="BX33" s="670">
        <v>99.2</v>
      </c>
      <c r="BY33" s="669"/>
      <c r="BZ33" s="669"/>
      <c r="CA33" s="669"/>
      <c r="CB33" s="671"/>
      <c r="CD33" s="607" t="s">
        <v>307</v>
      </c>
      <c r="CE33" s="608"/>
      <c r="CF33" s="608"/>
      <c r="CG33" s="608"/>
      <c r="CH33" s="608"/>
      <c r="CI33" s="608"/>
      <c r="CJ33" s="608"/>
      <c r="CK33" s="608"/>
      <c r="CL33" s="608"/>
      <c r="CM33" s="608"/>
      <c r="CN33" s="608"/>
      <c r="CO33" s="608"/>
      <c r="CP33" s="608"/>
      <c r="CQ33" s="609"/>
      <c r="CR33" s="610">
        <v>1713956</v>
      </c>
      <c r="CS33" s="640"/>
      <c r="CT33" s="640"/>
      <c r="CU33" s="640"/>
      <c r="CV33" s="640"/>
      <c r="CW33" s="640"/>
      <c r="CX33" s="640"/>
      <c r="CY33" s="641"/>
      <c r="CZ33" s="615">
        <v>55.4</v>
      </c>
      <c r="DA33" s="642"/>
      <c r="DB33" s="642"/>
      <c r="DC33" s="645"/>
      <c r="DD33" s="619">
        <v>1132375</v>
      </c>
      <c r="DE33" s="640"/>
      <c r="DF33" s="640"/>
      <c r="DG33" s="640"/>
      <c r="DH33" s="640"/>
      <c r="DI33" s="640"/>
      <c r="DJ33" s="640"/>
      <c r="DK33" s="641"/>
      <c r="DL33" s="619">
        <v>822848</v>
      </c>
      <c r="DM33" s="640"/>
      <c r="DN33" s="640"/>
      <c r="DO33" s="640"/>
      <c r="DP33" s="640"/>
      <c r="DQ33" s="640"/>
      <c r="DR33" s="640"/>
      <c r="DS33" s="640"/>
      <c r="DT33" s="640"/>
      <c r="DU33" s="640"/>
      <c r="DV33" s="641"/>
      <c r="DW33" s="615">
        <v>42.6</v>
      </c>
      <c r="DX33" s="642"/>
      <c r="DY33" s="642"/>
      <c r="DZ33" s="642"/>
      <c r="EA33" s="642"/>
      <c r="EB33" s="642"/>
      <c r="EC33" s="643"/>
    </row>
    <row r="34" spans="2:133" ht="11.25" customHeight="1" x14ac:dyDescent="0.2">
      <c r="B34" s="607" t="s">
        <v>308</v>
      </c>
      <c r="C34" s="608"/>
      <c r="D34" s="608"/>
      <c r="E34" s="608"/>
      <c r="F34" s="608"/>
      <c r="G34" s="608"/>
      <c r="H34" s="608"/>
      <c r="I34" s="608"/>
      <c r="J34" s="608"/>
      <c r="K34" s="608"/>
      <c r="L34" s="608"/>
      <c r="M34" s="608"/>
      <c r="N34" s="608"/>
      <c r="O34" s="608"/>
      <c r="P34" s="608"/>
      <c r="Q34" s="609"/>
      <c r="R34" s="610">
        <v>120046</v>
      </c>
      <c r="S34" s="611"/>
      <c r="T34" s="611"/>
      <c r="U34" s="611"/>
      <c r="V34" s="611"/>
      <c r="W34" s="611"/>
      <c r="X34" s="611"/>
      <c r="Y34" s="612"/>
      <c r="Z34" s="613">
        <v>3.7</v>
      </c>
      <c r="AA34" s="613"/>
      <c r="AB34" s="613"/>
      <c r="AC34" s="613"/>
      <c r="AD34" s="614" t="s">
        <v>121</v>
      </c>
      <c r="AE34" s="614"/>
      <c r="AF34" s="614"/>
      <c r="AG34" s="614"/>
      <c r="AH34" s="614"/>
      <c r="AI34" s="614"/>
      <c r="AJ34" s="614"/>
      <c r="AK34" s="614"/>
      <c r="AL34" s="615" t="s">
        <v>121</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527118</v>
      </c>
      <c r="CS34" s="611"/>
      <c r="CT34" s="611"/>
      <c r="CU34" s="611"/>
      <c r="CV34" s="611"/>
      <c r="CW34" s="611"/>
      <c r="CX34" s="611"/>
      <c r="CY34" s="612"/>
      <c r="CZ34" s="615">
        <v>17</v>
      </c>
      <c r="DA34" s="642"/>
      <c r="DB34" s="642"/>
      <c r="DC34" s="645"/>
      <c r="DD34" s="619">
        <v>335876</v>
      </c>
      <c r="DE34" s="611"/>
      <c r="DF34" s="611"/>
      <c r="DG34" s="611"/>
      <c r="DH34" s="611"/>
      <c r="DI34" s="611"/>
      <c r="DJ34" s="611"/>
      <c r="DK34" s="612"/>
      <c r="DL34" s="619">
        <v>313076</v>
      </c>
      <c r="DM34" s="611"/>
      <c r="DN34" s="611"/>
      <c r="DO34" s="611"/>
      <c r="DP34" s="611"/>
      <c r="DQ34" s="611"/>
      <c r="DR34" s="611"/>
      <c r="DS34" s="611"/>
      <c r="DT34" s="611"/>
      <c r="DU34" s="611"/>
      <c r="DV34" s="612"/>
      <c r="DW34" s="615">
        <v>16.2</v>
      </c>
      <c r="DX34" s="642"/>
      <c r="DY34" s="642"/>
      <c r="DZ34" s="642"/>
      <c r="EA34" s="642"/>
      <c r="EB34" s="642"/>
      <c r="EC34" s="643"/>
    </row>
    <row r="35" spans="2:133" ht="11.25" customHeight="1" x14ac:dyDescent="0.2">
      <c r="B35" s="607" t="s">
        <v>310</v>
      </c>
      <c r="C35" s="608"/>
      <c r="D35" s="608"/>
      <c r="E35" s="608"/>
      <c r="F35" s="608"/>
      <c r="G35" s="608"/>
      <c r="H35" s="608"/>
      <c r="I35" s="608"/>
      <c r="J35" s="608"/>
      <c r="K35" s="608"/>
      <c r="L35" s="608"/>
      <c r="M35" s="608"/>
      <c r="N35" s="608"/>
      <c r="O35" s="608"/>
      <c r="P35" s="608"/>
      <c r="Q35" s="609"/>
      <c r="R35" s="610">
        <v>334035</v>
      </c>
      <c r="S35" s="611"/>
      <c r="T35" s="611"/>
      <c r="U35" s="611"/>
      <c r="V35" s="611"/>
      <c r="W35" s="611"/>
      <c r="X35" s="611"/>
      <c r="Y35" s="612"/>
      <c r="Z35" s="613">
        <v>10.4</v>
      </c>
      <c r="AA35" s="613"/>
      <c r="AB35" s="613"/>
      <c r="AC35" s="613"/>
      <c r="AD35" s="614" t="s">
        <v>121</v>
      </c>
      <c r="AE35" s="614"/>
      <c r="AF35" s="614"/>
      <c r="AG35" s="614"/>
      <c r="AH35" s="614"/>
      <c r="AI35" s="614"/>
      <c r="AJ35" s="614"/>
      <c r="AK35" s="614"/>
      <c r="AL35" s="615" t="s">
        <v>121</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169927</v>
      </c>
      <c r="CS35" s="640"/>
      <c r="CT35" s="640"/>
      <c r="CU35" s="640"/>
      <c r="CV35" s="640"/>
      <c r="CW35" s="640"/>
      <c r="CX35" s="640"/>
      <c r="CY35" s="641"/>
      <c r="CZ35" s="615">
        <v>5.5</v>
      </c>
      <c r="DA35" s="642"/>
      <c r="DB35" s="642"/>
      <c r="DC35" s="645"/>
      <c r="DD35" s="619">
        <v>79915</v>
      </c>
      <c r="DE35" s="640"/>
      <c r="DF35" s="640"/>
      <c r="DG35" s="640"/>
      <c r="DH35" s="640"/>
      <c r="DI35" s="640"/>
      <c r="DJ35" s="640"/>
      <c r="DK35" s="641"/>
      <c r="DL35" s="619">
        <v>31584</v>
      </c>
      <c r="DM35" s="640"/>
      <c r="DN35" s="640"/>
      <c r="DO35" s="640"/>
      <c r="DP35" s="640"/>
      <c r="DQ35" s="640"/>
      <c r="DR35" s="640"/>
      <c r="DS35" s="640"/>
      <c r="DT35" s="640"/>
      <c r="DU35" s="640"/>
      <c r="DV35" s="641"/>
      <c r="DW35" s="615">
        <v>1.6</v>
      </c>
      <c r="DX35" s="642"/>
      <c r="DY35" s="642"/>
      <c r="DZ35" s="642"/>
      <c r="EA35" s="642"/>
      <c r="EB35" s="642"/>
      <c r="EC35" s="643"/>
    </row>
    <row r="36" spans="2:133" ht="11.25" customHeight="1" x14ac:dyDescent="0.2">
      <c r="B36" s="607" t="s">
        <v>314</v>
      </c>
      <c r="C36" s="608"/>
      <c r="D36" s="608"/>
      <c r="E36" s="608"/>
      <c r="F36" s="608"/>
      <c r="G36" s="608"/>
      <c r="H36" s="608"/>
      <c r="I36" s="608"/>
      <c r="J36" s="608"/>
      <c r="K36" s="608"/>
      <c r="L36" s="608"/>
      <c r="M36" s="608"/>
      <c r="N36" s="608"/>
      <c r="O36" s="608"/>
      <c r="P36" s="608"/>
      <c r="Q36" s="609"/>
      <c r="R36" s="610">
        <v>99764</v>
      </c>
      <c r="S36" s="611"/>
      <c r="T36" s="611"/>
      <c r="U36" s="611"/>
      <c r="V36" s="611"/>
      <c r="W36" s="611"/>
      <c r="X36" s="611"/>
      <c r="Y36" s="612"/>
      <c r="Z36" s="613">
        <v>3.1</v>
      </c>
      <c r="AA36" s="613"/>
      <c r="AB36" s="613"/>
      <c r="AC36" s="613"/>
      <c r="AD36" s="614" t="s">
        <v>121</v>
      </c>
      <c r="AE36" s="614"/>
      <c r="AF36" s="614"/>
      <c r="AG36" s="614"/>
      <c r="AH36" s="614"/>
      <c r="AI36" s="614"/>
      <c r="AJ36" s="614"/>
      <c r="AK36" s="614"/>
      <c r="AL36" s="615" t="s">
        <v>121</v>
      </c>
      <c r="AM36" s="616"/>
      <c r="AN36" s="616"/>
      <c r="AO36" s="617"/>
      <c r="AP36" s="206"/>
      <c r="AQ36" s="672" t="s">
        <v>315</v>
      </c>
      <c r="AR36" s="673"/>
      <c r="AS36" s="673"/>
      <c r="AT36" s="673"/>
      <c r="AU36" s="673"/>
      <c r="AV36" s="673"/>
      <c r="AW36" s="673"/>
      <c r="AX36" s="673"/>
      <c r="AY36" s="674"/>
      <c r="AZ36" s="599">
        <v>305416</v>
      </c>
      <c r="BA36" s="600"/>
      <c r="BB36" s="600"/>
      <c r="BC36" s="600"/>
      <c r="BD36" s="600"/>
      <c r="BE36" s="600"/>
      <c r="BF36" s="675"/>
      <c r="BG36" s="596" t="s">
        <v>316</v>
      </c>
      <c r="BH36" s="597"/>
      <c r="BI36" s="597"/>
      <c r="BJ36" s="597"/>
      <c r="BK36" s="597"/>
      <c r="BL36" s="597"/>
      <c r="BM36" s="597"/>
      <c r="BN36" s="597"/>
      <c r="BO36" s="597"/>
      <c r="BP36" s="597"/>
      <c r="BQ36" s="597"/>
      <c r="BR36" s="597"/>
      <c r="BS36" s="597"/>
      <c r="BT36" s="597"/>
      <c r="BU36" s="598"/>
      <c r="BV36" s="599">
        <v>2982</v>
      </c>
      <c r="BW36" s="600"/>
      <c r="BX36" s="600"/>
      <c r="BY36" s="600"/>
      <c r="BZ36" s="600"/>
      <c r="CA36" s="600"/>
      <c r="CB36" s="675"/>
      <c r="CD36" s="607" t="s">
        <v>317</v>
      </c>
      <c r="CE36" s="608"/>
      <c r="CF36" s="608"/>
      <c r="CG36" s="608"/>
      <c r="CH36" s="608"/>
      <c r="CI36" s="608"/>
      <c r="CJ36" s="608"/>
      <c r="CK36" s="608"/>
      <c r="CL36" s="608"/>
      <c r="CM36" s="608"/>
      <c r="CN36" s="608"/>
      <c r="CO36" s="608"/>
      <c r="CP36" s="608"/>
      <c r="CQ36" s="609"/>
      <c r="CR36" s="610">
        <v>670382</v>
      </c>
      <c r="CS36" s="611"/>
      <c r="CT36" s="611"/>
      <c r="CU36" s="611"/>
      <c r="CV36" s="611"/>
      <c r="CW36" s="611"/>
      <c r="CX36" s="611"/>
      <c r="CY36" s="612"/>
      <c r="CZ36" s="615">
        <v>21.6</v>
      </c>
      <c r="DA36" s="642"/>
      <c r="DB36" s="642"/>
      <c r="DC36" s="645"/>
      <c r="DD36" s="619">
        <v>499185</v>
      </c>
      <c r="DE36" s="611"/>
      <c r="DF36" s="611"/>
      <c r="DG36" s="611"/>
      <c r="DH36" s="611"/>
      <c r="DI36" s="611"/>
      <c r="DJ36" s="611"/>
      <c r="DK36" s="612"/>
      <c r="DL36" s="619">
        <v>337953</v>
      </c>
      <c r="DM36" s="611"/>
      <c r="DN36" s="611"/>
      <c r="DO36" s="611"/>
      <c r="DP36" s="611"/>
      <c r="DQ36" s="611"/>
      <c r="DR36" s="611"/>
      <c r="DS36" s="611"/>
      <c r="DT36" s="611"/>
      <c r="DU36" s="611"/>
      <c r="DV36" s="612"/>
      <c r="DW36" s="615">
        <v>17.5</v>
      </c>
      <c r="DX36" s="642"/>
      <c r="DY36" s="642"/>
      <c r="DZ36" s="642"/>
      <c r="EA36" s="642"/>
      <c r="EB36" s="642"/>
      <c r="EC36" s="643"/>
    </row>
    <row r="37" spans="2:133" ht="11.25" customHeight="1" x14ac:dyDescent="0.2">
      <c r="B37" s="607" t="s">
        <v>318</v>
      </c>
      <c r="C37" s="608"/>
      <c r="D37" s="608"/>
      <c r="E37" s="608"/>
      <c r="F37" s="608"/>
      <c r="G37" s="608"/>
      <c r="H37" s="608"/>
      <c r="I37" s="608"/>
      <c r="J37" s="608"/>
      <c r="K37" s="608"/>
      <c r="L37" s="608"/>
      <c r="M37" s="608"/>
      <c r="N37" s="608"/>
      <c r="O37" s="608"/>
      <c r="P37" s="608"/>
      <c r="Q37" s="609"/>
      <c r="R37" s="610">
        <v>44544</v>
      </c>
      <c r="S37" s="611"/>
      <c r="T37" s="611"/>
      <c r="U37" s="611"/>
      <c r="V37" s="611"/>
      <c r="W37" s="611"/>
      <c r="X37" s="611"/>
      <c r="Y37" s="612"/>
      <c r="Z37" s="613">
        <v>1.4</v>
      </c>
      <c r="AA37" s="613"/>
      <c r="AB37" s="613"/>
      <c r="AC37" s="613"/>
      <c r="AD37" s="614">
        <v>283</v>
      </c>
      <c r="AE37" s="614"/>
      <c r="AF37" s="614"/>
      <c r="AG37" s="614"/>
      <c r="AH37" s="614"/>
      <c r="AI37" s="614"/>
      <c r="AJ37" s="614"/>
      <c r="AK37" s="614"/>
      <c r="AL37" s="615">
        <v>0</v>
      </c>
      <c r="AM37" s="616"/>
      <c r="AN37" s="616"/>
      <c r="AO37" s="617"/>
      <c r="AQ37" s="676" t="s">
        <v>319</v>
      </c>
      <c r="AR37" s="677"/>
      <c r="AS37" s="677"/>
      <c r="AT37" s="677"/>
      <c r="AU37" s="677"/>
      <c r="AV37" s="677"/>
      <c r="AW37" s="677"/>
      <c r="AX37" s="677"/>
      <c r="AY37" s="678"/>
      <c r="AZ37" s="610">
        <v>143123</v>
      </c>
      <c r="BA37" s="611"/>
      <c r="BB37" s="611"/>
      <c r="BC37" s="611"/>
      <c r="BD37" s="640"/>
      <c r="BE37" s="640"/>
      <c r="BF37" s="656"/>
      <c r="BG37" s="607" t="s">
        <v>320</v>
      </c>
      <c r="BH37" s="608"/>
      <c r="BI37" s="608"/>
      <c r="BJ37" s="608"/>
      <c r="BK37" s="608"/>
      <c r="BL37" s="608"/>
      <c r="BM37" s="608"/>
      <c r="BN37" s="608"/>
      <c r="BO37" s="608"/>
      <c r="BP37" s="608"/>
      <c r="BQ37" s="608"/>
      <c r="BR37" s="608"/>
      <c r="BS37" s="608"/>
      <c r="BT37" s="608"/>
      <c r="BU37" s="609"/>
      <c r="BV37" s="610">
        <v>1482</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135638</v>
      </c>
      <c r="CS37" s="640"/>
      <c r="CT37" s="640"/>
      <c r="CU37" s="640"/>
      <c r="CV37" s="640"/>
      <c r="CW37" s="640"/>
      <c r="CX37" s="640"/>
      <c r="CY37" s="641"/>
      <c r="CZ37" s="615">
        <v>4.4000000000000004</v>
      </c>
      <c r="DA37" s="642"/>
      <c r="DB37" s="642"/>
      <c r="DC37" s="645"/>
      <c r="DD37" s="619">
        <v>135638</v>
      </c>
      <c r="DE37" s="640"/>
      <c r="DF37" s="640"/>
      <c r="DG37" s="640"/>
      <c r="DH37" s="640"/>
      <c r="DI37" s="640"/>
      <c r="DJ37" s="640"/>
      <c r="DK37" s="641"/>
      <c r="DL37" s="619">
        <v>135520</v>
      </c>
      <c r="DM37" s="640"/>
      <c r="DN37" s="640"/>
      <c r="DO37" s="640"/>
      <c r="DP37" s="640"/>
      <c r="DQ37" s="640"/>
      <c r="DR37" s="640"/>
      <c r="DS37" s="640"/>
      <c r="DT37" s="640"/>
      <c r="DU37" s="640"/>
      <c r="DV37" s="641"/>
      <c r="DW37" s="615">
        <v>7</v>
      </c>
      <c r="DX37" s="642"/>
      <c r="DY37" s="642"/>
      <c r="DZ37" s="642"/>
      <c r="EA37" s="642"/>
      <c r="EB37" s="642"/>
      <c r="EC37" s="643"/>
    </row>
    <row r="38" spans="2:133" ht="11.25" customHeight="1" x14ac:dyDescent="0.2">
      <c r="B38" s="607" t="s">
        <v>322</v>
      </c>
      <c r="C38" s="608"/>
      <c r="D38" s="608"/>
      <c r="E38" s="608"/>
      <c r="F38" s="608"/>
      <c r="G38" s="608"/>
      <c r="H38" s="608"/>
      <c r="I38" s="608"/>
      <c r="J38" s="608"/>
      <c r="K38" s="608"/>
      <c r="L38" s="608"/>
      <c r="M38" s="608"/>
      <c r="N38" s="608"/>
      <c r="O38" s="608"/>
      <c r="P38" s="608"/>
      <c r="Q38" s="609"/>
      <c r="R38" s="610">
        <v>147519</v>
      </c>
      <c r="S38" s="611"/>
      <c r="T38" s="611"/>
      <c r="U38" s="611"/>
      <c r="V38" s="611"/>
      <c r="W38" s="611"/>
      <c r="X38" s="611"/>
      <c r="Y38" s="612"/>
      <c r="Z38" s="613">
        <v>4.5999999999999996</v>
      </c>
      <c r="AA38" s="613"/>
      <c r="AB38" s="613"/>
      <c r="AC38" s="613"/>
      <c r="AD38" s="614" t="s">
        <v>121</v>
      </c>
      <c r="AE38" s="614"/>
      <c r="AF38" s="614"/>
      <c r="AG38" s="614"/>
      <c r="AH38" s="614"/>
      <c r="AI38" s="614"/>
      <c r="AJ38" s="614"/>
      <c r="AK38" s="614"/>
      <c r="AL38" s="615" t="s">
        <v>121</v>
      </c>
      <c r="AM38" s="616"/>
      <c r="AN38" s="616"/>
      <c r="AO38" s="617"/>
      <c r="AQ38" s="676" t="s">
        <v>323</v>
      </c>
      <c r="AR38" s="677"/>
      <c r="AS38" s="677"/>
      <c r="AT38" s="677"/>
      <c r="AU38" s="677"/>
      <c r="AV38" s="677"/>
      <c r="AW38" s="677"/>
      <c r="AX38" s="677"/>
      <c r="AY38" s="678"/>
      <c r="AZ38" s="610">
        <v>995</v>
      </c>
      <c r="BA38" s="611"/>
      <c r="BB38" s="611"/>
      <c r="BC38" s="611"/>
      <c r="BD38" s="640"/>
      <c r="BE38" s="640"/>
      <c r="BF38" s="656"/>
      <c r="BG38" s="607" t="s">
        <v>324</v>
      </c>
      <c r="BH38" s="608"/>
      <c r="BI38" s="608"/>
      <c r="BJ38" s="608"/>
      <c r="BK38" s="608"/>
      <c r="BL38" s="608"/>
      <c r="BM38" s="608"/>
      <c r="BN38" s="608"/>
      <c r="BO38" s="608"/>
      <c r="BP38" s="608"/>
      <c r="BQ38" s="608"/>
      <c r="BR38" s="608"/>
      <c r="BS38" s="608"/>
      <c r="BT38" s="608"/>
      <c r="BU38" s="609"/>
      <c r="BV38" s="610">
        <v>404</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161298</v>
      </c>
      <c r="CS38" s="611"/>
      <c r="CT38" s="611"/>
      <c r="CU38" s="611"/>
      <c r="CV38" s="611"/>
      <c r="CW38" s="611"/>
      <c r="CX38" s="611"/>
      <c r="CY38" s="612"/>
      <c r="CZ38" s="615">
        <v>5.2</v>
      </c>
      <c r="DA38" s="642"/>
      <c r="DB38" s="642"/>
      <c r="DC38" s="645"/>
      <c r="DD38" s="619">
        <v>142502</v>
      </c>
      <c r="DE38" s="611"/>
      <c r="DF38" s="611"/>
      <c r="DG38" s="611"/>
      <c r="DH38" s="611"/>
      <c r="DI38" s="611"/>
      <c r="DJ38" s="611"/>
      <c r="DK38" s="612"/>
      <c r="DL38" s="619">
        <v>140235</v>
      </c>
      <c r="DM38" s="611"/>
      <c r="DN38" s="611"/>
      <c r="DO38" s="611"/>
      <c r="DP38" s="611"/>
      <c r="DQ38" s="611"/>
      <c r="DR38" s="611"/>
      <c r="DS38" s="611"/>
      <c r="DT38" s="611"/>
      <c r="DU38" s="611"/>
      <c r="DV38" s="612"/>
      <c r="DW38" s="615">
        <v>7.3</v>
      </c>
      <c r="DX38" s="642"/>
      <c r="DY38" s="642"/>
      <c r="DZ38" s="642"/>
      <c r="EA38" s="642"/>
      <c r="EB38" s="642"/>
      <c r="EC38" s="643"/>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121</v>
      </c>
      <c r="S39" s="611"/>
      <c r="T39" s="611"/>
      <c r="U39" s="611"/>
      <c r="V39" s="611"/>
      <c r="W39" s="611"/>
      <c r="X39" s="611"/>
      <c r="Y39" s="612"/>
      <c r="Z39" s="613" t="s">
        <v>121</v>
      </c>
      <c r="AA39" s="613"/>
      <c r="AB39" s="613"/>
      <c r="AC39" s="613"/>
      <c r="AD39" s="614" t="s">
        <v>121</v>
      </c>
      <c r="AE39" s="614"/>
      <c r="AF39" s="614"/>
      <c r="AG39" s="614"/>
      <c r="AH39" s="614"/>
      <c r="AI39" s="614"/>
      <c r="AJ39" s="614"/>
      <c r="AK39" s="614"/>
      <c r="AL39" s="615" t="s">
        <v>121</v>
      </c>
      <c r="AM39" s="616"/>
      <c r="AN39" s="616"/>
      <c r="AO39" s="617"/>
      <c r="AQ39" s="676" t="s">
        <v>327</v>
      </c>
      <c r="AR39" s="677"/>
      <c r="AS39" s="677"/>
      <c r="AT39" s="677"/>
      <c r="AU39" s="677"/>
      <c r="AV39" s="677"/>
      <c r="AW39" s="677"/>
      <c r="AX39" s="677"/>
      <c r="AY39" s="678"/>
      <c r="AZ39" s="610" t="s">
        <v>121</v>
      </c>
      <c r="BA39" s="611"/>
      <c r="BB39" s="611"/>
      <c r="BC39" s="611"/>
      <c r="BD39" s="640"/>
      <c r="BE39" s="640"/>
      <c r="BF39" s="656"/>
      <c r="BG39" s="607" t="s">
        <v>328</v>
      </c>
      <c r="BH39" s="608"/>
      <c r="BI39" s="608"/>
      <c r="BJ39" s="608"/>
      <c r="BK39" s="608"/>
      <c r="BL39" s="608"/>
      <c r="BM39" s="608"/>
      <c r="BN39" s="608"/>
      <c r="BO39" s="608"/>
      <c r="BP39" s="608"/>
      <c r="BQ39" s="608"/>
      <c r="BR39" s="608"/>
      <c r="BS39" s="608"/>
      <c r="BT39" s="608"/>
      <c r="BU39" s="609"/>
      <c r="BV39" s="610">
        <v>642</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181231</v>
      </c>
      <c r="CS39" s="640"/>
      <c r="CT39" s="640"/>
      <c r="CU39" s="640"/>
      <c r="CV39" s="640"/>
      <c r="CW39" s="640"/>
      <c r="CX39" s="640"/>
      <c r="CY39" s="641"/>
      <c r="CZ39" s="615">
        <v>5.9</v>
      </c>
      <c r="DA39" s="642"/>
      <c r="DB39" s="642"/>
      <c r="DC39" s="645"/>
      <c r="DD39" s="619">
        <v>74897</v>
      </c>
      <c r="DE39" s="640"/>
      <c r="DF39" s="640"/>
      <c r="DG39" s="640"/>
      <c r="DH39" s="640"/>
      <c r="DI39" s="640"/>
      <c r="DJ39" s="640"/>
      <c r="DK39" s="641"/>
      <c r="DL39" s="619" t="s">
        <v>121</v>
      </c>
      <c r="DM39" s="640"/>
      <c r="DN39" s="640"/>
      <c r="DO39" s="640"/>
      <c r="DP39" s="640"/>
      <c r="DQ39" s="640"/>
      <c r="DR39" s="640"/>
      <c r="DS39" s="640"/>
      <c r="DT39" s="640"/>
      <c r="DU39" s="640"/>
      <c r="DV39" s="641"/>
      <c r="DW39" s="615" t="s">
        <v>121</v>
      </c>
      <c r="DX39" s="642"/>
      <c r="DY39" s="642"/>
      <c r="DZ39" s="642"/>
      <c r="EA39" s="642"/>
      <c r="EB39" s="642"/>
      <c r="EC39" s="643"/>
    </row>
    <row r="40" spans="2:133" ht="11.25" customHeight="1" x14ac:dyDescent="0.2">
      <c r="B40" s="607" t="s">
        <v>330</v>
      </c>
      <c r="C40" s="608"/>
      <c r="D40" s="608"/>
      <c r="E40" s="608"/>
      <c r="F40" s="608"/>
      <c r="G40" s="608"/>
      <c r="H40" s="608"/>
      <c r="I40" s="608"/>
      <c r="J40" s="608"/>
      <c r="K40" s="608"/>
      <c r="L40" s="608"/>
      <c r="M40" s="608"/>
      <c r="N40" s="608"/>
      <c r="O40" s="608"/>
      <c r="P40" s="608"/>
      <c r="Q40" s="609"/>
      <c r="R40" s="610">
        <v>3919</v>
      </c>
      <c r="S40" s="611"/>
      <c r="T40" s="611"/>
      <c r="U40" s="611"/>
      <c r="V40" s="611"/>
      <c r="W40" s="611"/>
      <c r="X40" s="611"/>
      <c r="Y40" s="612"/>
      <c r="Z40" s="613">
        <v>0.1</v>
      </c>
      <c r="AA40" s="613"/>
      <c r="AB40" s="613"/>
      <c r="AC40" s="613"/>
      <c r="AD40" s="614" t="s">
        <v>121</v>
      </c>
      <c r="AE40" s="614"/>
      <c r="AF40" s="614"/>
      <c r="AG40" s="614"/>
      <c r="AH40" s="614"/>
      <c r="AI40" s="614"/>
      <c r="AJ40" s="614"/>
      <c r="AK40" s="614"/>
      <c r="AL40" s="615" t="s">
        <v>121</v>
      </c>
      <c r="AM40" s="616"/>
      <c r="AN40" s="616"/>
      <c r="AO40" s="617"/>
      <c r="AQ40" s="676" t="s">
        <v>331</v>
      </c>
      <c r="AR40" s="677"/>
      <c r="AS40" s="677"/>
      <c r="AT40" s="677"/>
      <c r="AU40" s="677"/>
      <c r="AV40" s="677"/>
      <c r="AW40" s="677"/>
      <c r="AX40" s="677"/>
      <c r="AY40" s="678"/>
      <c r="AZ40" s="610" t="s">
        <v>121</v>
      </c>
      <c r="BA40" s="611"/>
      <c r="BB40" s="611"/>
      <c r="BC40" s="611"/>
      <c r="BD40" s="640"/>
      <c r="BE40" s="640"/>
      <c r="BF40" s="656"/>
      <c r="BG40" s="660" t="s">
        <v>332</v>
      </c>
      <c r="BH40" s="661"/>
      <c r="BI40" s="661"/>
      <c r="BJ40" s="661"/>
      <c r="BK40" s="661"/>
      <c r="BL40" s="202"/>
      <c r="BM40" s="608" t="s">
        <v>333</v>
      </c>
      <c r="BN40" s="608"/>
      <c r="BO40" s="608"/>
      <c r="BP40" s="608"/>
      <c r="BQ40" s="608"/>
      <c r="BR40" s="608"/>
      <c r="BS40" s="608"/>
      <c r="BT40" s="608"/>
      <c r="BU40" s="609"/>
      <c r="BV40" s="610">
        <v>89</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4000</v>
      </c>
      <c r="CS40" s="611"/>
      <c r="CT40" s="611"/>
      <c r="CU40" s="611"/>
      <c r="CV40" s="611"/>
      <c r="CW40" s="611"/>
      <c r="CX40" s="611"/>
      <c r="CY40" s="612"/>
      <c r="CZ40" s="615">
        <v>0.1</v>
      </c>
      <c r="DA40" s="642"/>
      <c r="DB40" s="642"/>
      <c r="DC40" s="645"/>
      <c r="DD40" s="619" t="s">
        <v>121</v>
      </c>
      <c r="DE40" s="611"/>
      <c r="DF40" s="611"/>
      <c r="DG40" s="611"/>
      <c r="DH40" s="611"/>
      <c r="DI40" s="611"/>
      <c r="DJ40" s="611"/>
      <c r="DK40" s="612"/>
      <c r="DL40" s="619" t="s">
        <v>121</v>
      </c>
      <c r="DM40" s="611"/>
      <c r="DN40" s="611"/>
      <c r="DO40" s="611"/>
      <c r="DP40" s="611"/>
      <c r="DQ40" s="611"/>
      <c r="DR40" s="611"/>
      <c r="DS40" s="611"/>
      <c r="DT40" s="611"/>
      <c r="DU40" s="611"/>
      <c r="DV40" s="612"/>
      <c r="DW40" s="615" t="s">
        <v>121</v>
      </c>
      <c r="DX40" s="642"/>
      <c r="DY40" s="642"/>
      <c r="DZ40" s="642"/>
      <c r="EA40" s="642"/>
      <c r="EB40" s="642"/>
      <c r="EC40" s="643"/>
    </row>
    <row r="41" spans="2:133" ht="11.25" customHeight="1" x14ac:dyDescent="0.2">
      <c r="B41" s="631" t="s">
        <v>335</v>
      </c>
      <c r="C41" s="632"/>
      <c r="D41" s="632"/>
      <c r="E41" s="632"/>
      <c r="F41" s="632"/>
      <c r="G41" s="632"/>
      <c r="H41" s="632"/>
      <c r="I41" s="632"/>
      <c r="J41" s="632"/>
      <c r="K41" s="632"/>
      <c r="L41" s="632"/>
      <c r="M41" s="632"/>
      <c r="N41" s="632"/>
      <c r="O41" s="632"/>
      <c r="P41" s="632"/>
      <c r="Q41" s="633"/>
      <c r="R41" s="685">
        <v>3211640</v>
      </c>
      <c r="S41" s="686"/>
      <c r="T41" s="686"/>
      <c r="U41" s="686"/>
      <c r="V41" s="686"/>
      <c r="W41" s="686"/>
      <c r="X41" s="686"/>
      <c r="Y41" s="687"/>
      <c r="Z41" s="688">
        <v>100</v>
      </c>
      <c r="AA41" s="688"/>
      <c r="AB41" s="688"/>
      <c r="AC41" s="688"/>
      <c r="AD41" s="689">
        <v>1925674</v>
      </c>
      <c r="AE41" s="689"/>
      <c r="AF41" s="689"/>
      <c r="AG41" s="689"/>
      <c r="AH41" s="689"/>
      <c r="AI41" s="689"/>
      <c r="AJ41" s="689"/>
      <c r="AK41" s="689"/>
      <c r="AL41" s="690">
        <v>100</v>
      </c>
      <c r="AM41" s="670"/>
      <c r="AN41" s="670"/>
      <c r="AO41" s="691"/>
      <c r="AQ41" s="676" t="s">
        <v>336</v>
      </c>
      <c r="AR41" s="677"/>
      <c r="AS41" s="677"/>
      <c r="AT41" s="677"/>
      <c r="AU41" s="677"/>
      <c r="AV41" s="677"/>
      <c r="AW41" s="677"/>
      <c r="AX41" s="677"/>
      <c r="AY41" s="678"/>
      <c r="AZ41" s="610">
        <v>35566</v>
      </c>
      <c r="BA41" s="611"/>
      <c r="BB41" s="611"/>
      <c r="BC41" s="611"/>
      <c r="BD41" s="640"/>
      <c r="BE41" s="640"/>
      <c r="BF41" s="656"/>
      <c r="BG41" s="660"/>
      <c r="BH41" s="661"/>
      <c r="BI41" s="661"/>
      <c r="BJ41" s="661"/>
      <c r="BK41" s="661"/>
      <c r="BL41" s="202"/>
      <c r="BM41" s="608" t="s">
        <v>337</v>
      </c>
      <c r="BN41" s="608"/>
      <c r="BO41" s="608"/>
      <c r="BP41" s="608"/>
      <c r="BQ41" s="608"/>
      <c r="BR41" s="608"/>
      <c r="BS41" s="608"/>
      <c r="BT41" s="608"/>
      <c r="BU41" s="609"/>
      <c r="BV41" s="610">
        <v>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121</v>
      </c>
      <c r="CS41" s="640"/>
      <c r="CT41" s="640"/>
      <c r="CU41" s="640"/>
      <c r="CV41" s="640"/>
      <c r="CW41" s="640"/>
      <c r="CX41" s="640"/>
      <c r="CY41" s="641"/>
      <c r="CZ41" s="615" t="s">
        <v>121</v>
      </c>
      <c r="DA41" s="642"/>
      <c r="DB41" s="642"/>
      <c r="DC41" s="645"/>
      <c r="DD41" s="619" t="s">
        <v>121</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2">
      <c r="AQ42" s="692" t="s">
        <v>339</v>
      </c>
      <c r="AR42" s="693"/>
      <c r="AS42" s="693"/>
      <c r="AT42" s="693"/>
      <c r="AU42" s="693"/>
      <c r="AV42" s="693"/>
      <c r="AW42" s="693"/>
      <c r="AX42" s="693"/>
      <c r="AY42" s="694"/>
      <c r="AZ42" s="685">
        <v>125732</v>
      </c>
      <c r="BA42" s="686"/>
      <c r="BB42" s="686"/>
      <c r="BC42" s="686"/>
      <c r="BD42" s="669"/>
      <c r="BE42" s="669"/>
      <c r="BF42" s="671"/>
      <c r="BG42" s="662"/>
      <c r="BH42" s="663"/>
      <c r="BI42" s="663"/>
      <c r="BJ42" s="663"/>
      <c r="BK42" s="663"/>
      <c r="BL42" s="203"/>
      <c r="BM42" s="632" t="s">
        <v>340</v>
      </c>
      <c r="BN42" s="632"/>
      <c r="BO42" s="632"/>
      <c r="BP42" s="632"/>
      <c r="BQ42" s="632"/>
      <c r="BR42" s="632"/>
      <c r="BS42" s="632"/>
      <c r="BT42" s="632"/>
      <c r="BU42" s="633"/>
      <c r="BV42" s="685">
        <v>312</v>
      </c>
      <c r="BW42" s="686"/>
      <c r="BX42" s="686"/>
      <c r="BY42" s="686"/>
      <c r="BZ42" s="686"/>
      <c r="CA42" s="686"/>
      <c r="CB42" s="695"/>
      <c r="CD42" s="607" t="s">
        <v>341</v>
      </c>
      <c r="CE42" s="608"/>
      <c r="CF42" s="608"/>
      <c r="CG42" s="608"/>
      <c r="CH42" s="608"/>
      <c r="CI42" s="608"/>
      <c r="CJ42" s="608"/>
      <c r="CK42" s="608"/>
      <c r="CL42" s="608"/>
      <c r="CM42" s="608"/>
      <c r="CN42" s="608"/>
      <c r="CO42" s="608"/>
      <c r="CP42" s="608"/>
      <c r="CQ42" s="609"/>
      <c r="CR42" s="610">
        <v>83890</v>
      </c>
      <c r="CS42" s="640"/>
      <c r="CT42" s="640"/>
      <c r="CU42" s="640"/>
      <c r="CV42" s="640"/>
      <c r="CW42" s="640"/>
      <c r="CX42" s="640"/>
      <c r="CY42" s="641"/>
      <c r="CZ42" s="615">
        <v>2.7</v>
      </c>
      <c r="DA42" s="642"/>
      <c r="DB42" s="642"/>
      <c r="DC42" s="645"/>
      <c r="DD42" s="619">
        <v>20095</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t="s">
        <v>121</v>
      </c>
      <c r="CS43" s="640"/>
      <c r="CT43" s="640"/>
      <c r="CU43" s="640"/>
      <c r="CV43" s="640"/>
      <c r="CW43" s="640"/>
      <c r="CX43" s="640"/>
      <c r="CY43" s="641"/>
      <c r="CZ43" s="615" t="s">
        <v>121</v>
      </c>
      <c r="DA43" s="642"/>
      <c r="DB43" s="642"/>
      <c r="DC43" s="645"/>
      <c r="DD43" s="619" t="s">
        <v>121</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83890</v>
      </c>
      <c r="CS44" s="611"/>
      <c r="CT44" s="611"/>
      <c r="CU44" s="611"/>
      <c r="CV44" s="611"/>
      <c r="CW44" s="611"/>
      <c r="CX44" s="611"/>
      <c r="CY44" s="612"/>
      <c r="CZ44" s="615">
        <v>2.7</v>
      </c>
      <c r="DA44" s="616"/>
      <c r="DB44" s="616"/>
      <c r="DC44" s="622"/>
      <c r="DD44" s="619">
        <v>20095</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24668</v>
      </c>
      <c r="CS45" s="640"/>
      <c r="CT45" s="640"/>
      <c r="CU45" s="640"/>
      <c r="CV45" s="640"/>
      <c r="CW45" s="640"/>
      <c r="CX45" s="640"/>
      <c r="CY45" s="641"/>
      <c r="CZ45" s="615">
        <v>0.8</v>
      </c>
      <c r="DA45" s="642"/>
      <c r="DB45" s="642"/>
      <c r="DC45" s="645"/>
      <c r="DD45" s="619">
        <v>8627</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2">
      <c r="B46" s="207"/>
      <c r="CD46" s="650"/>
      <c r="CE46" s="651"/>
      <c r="CF46" s="607" t="s">
        <v>348</v>
      </c>
      <c r="CG46" s="608"/>
      <c r="CH46" s="608"/>
      <c r="CI46" s="608"/>
      <c r="CJ46" s="608"/>
      <c r="CK46" s="608"/>
      <c r="CL46" s="608"/>
      <c r="CM46" s="608"/>
      <c r="CN46" s="608"/>
      <c r="CO46" s="608"/>
      <c r="CP46" s="608"/>
      <c r="CQ46" s="609"/>
      <c r="CR46" s="610">
        <v>59222</v>
      </c>
      <c r="CS46" s="611"/>
      <c r="CT46" s="611"/>
      <c r="CU46" s="611"/>
      <c r="CV46" s="611"/>
      <c r="CW46" s="611"/>
      <c r="CX46" s="611"/>
      <c r="CY46" s="612"/>
      <c r="CZ46" s="615">
        <v>1.9</v>
      </c>
      <c r="DA46" s="616"/>
      <c r="DB46" s="616"/>
      <c r="DC46" s="622"/>
      <c r="DD46" s="619">
        <v>11468</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2">
      <c r="B47" s="207"/>
      <c r="CD47" s="650"/>
      <c r="CE47" s="651"/>
      <c r="CF47" s="607" t="s">
        <v>349</v>
      </c>
      <c r="CG47" s="608"/>
      <c r="CH47" s="608"/>
      <c r="CI47" s="608"/>
      <c r="CJ47" s="608"/>
      <c r="CK47" s="608"/>
      <c r="CL47" s="608"/>
      <c r="CM47" s="608"/>
      <c r="CN47" s="608"/>
      <c r="CO47" s="608"/>
      <c r="CP47" s="608"/>
      <c r="CQ47" s="609"/>
      <c r="CR47" s="610" t="s">
        <v>121</v>
      </c>
      <c r="CS47" s="640"/>
      <c r="CT47" s="640"/>
      <c r="CU47" s="640"/>
      <c r="CV47" s="640"/>
      <c r="CW47" s="640"/>
      <c r="CX47" s="640"/>
      <c r="CY47" s="641"/>
      <c r="CZ47" s="615" t="s">
        <v>121</v>
      </c>
      <c r="DA47" s="642"/>
      <c r="DB47" s="642"/>
      <c r="DC47" s="645"/>
      <c r="DD47" s="619" t="s">
        <v>121</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ht="10.8" x14ac:dyDescent="0.2">
      <c r="B48" s="207"/>
      <c r="CD48" s="652"/>
      <c r="CE48" s="653"/>
      <c r="CF48" s="607" t="s">
        <v>350</v>
      </c>
      <c r="CG48" s="608"/>
      <c r="CH48" s="608"/>
      <c r="CI48" s="608"/>
      <c r="CJ48" s="608"/>
      <c r="CK48" s="608"/>
      <c r="CL48" s="608"/>
      <c r="CM48" s="608"/>
      <c r="CN48" s="608"/>
      <c r="CO48" s="608"/>
      <c r="CP48" s="608"/>
      <c r="CQ48" s="609"/>
      <c r="CR48" s="610" t="s">
        <v>121</v>
      </c>
      <c r="CS48" s="611"/>
      <c r="CT48" s="611"/>
      <c r="CU48" s="611"/>
      <c r="CV48" s="611"/>
      <c r="CW48" s="611"/>
      <c r="CX48" s="611"/>
      <c r="CY48" s="612"/>
      <c r="CZ48" s="615" t="s">
        <v>121</v>
      </c>
      <c r="DA48" s="616"/>
      <c r="DB48" s="616"/>
      <c r="DC48" s="622"/>
      <c r="DD48" s="619" t="s">
        <v>121</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2">
      <c r="B49" s="207"/>
      <c r="CD49" s="631" t="s">
        <v>351</v>
      </c>
      <c r="CE49" s="632"/>
      <c r="CF49" s="632"/>
      <c r="CG49" s="632"/>
      <c r="CH49" s="632"/>
      <c r="CI49" s="632"/>
      <c r="CJ49" s="632"/>
      <c r="CK49" s="632"/>
      <c r="CL49" s="632"/>
      <c r="CM49" s="632"/>
      <c r="CN49" s="632"/>
      <c r="CO49" s="632"/>
      <c r="CP49" s="632"/>
      <c r="CQ49" s="633"/>
      <c r="CR49" s="685">
        <v>3096558</v>
      </c>
      <c r="CS49" s="669"/>
      <c r="CT49" s="669"/>
      <c r="CU49" s="669"/>
      <c r="CV49" s="669"/>
      <c r="CW49" s="669"/>
      <c r="CX49" s="669"/>
      <c r="CY49" s="698"/>
      <c r="CZ49" s="690">
        <v>100</v>
      </c>
      <c r="DA49" s="699"/>
      <c r="DB49" s="699"/>
      <c r="DC49" s="700"/>
      <c r="DD49" s="701">
        <v>2255079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ApR0LqFEa228n1ldEFzZ8DTvmImY0uNZW3i5jXIwBNwbXtZl4ybfpOXCClZB/vHW693qJ+S/BtzLMvZrHxdqmA==" saltValue="cMEbQhwjFCoduFcNzncp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3212</v>
      </c>
      <c r="R7" s="740"/>
      <c r="S7" s="740"/>
      <c r="T7" s="740"/>
      <c r="U7" s="740"/>
      <c r="V7" s="740">
        <v>3097</v>
      </c>
      <c r="W7" s="740"/>
      <c r="X7" s="740"/>
      <c r="Y7" s="740"/>
      <c r="Z7" s="740"/>
      <c r="AA7" s="740">
        <v>115</v>
      </c>
      <c r="AB7" s="740"/>
      <c r="AC7" s="740"/>
      <c r="AD7" s="740"/>
      <c r="AE7" s="741"/>
      <c r="AF7" s="742">
        <v>95</v>
      </c>
      <c r="AG7" s="743"/>
      <c r="AH7" s="743"/>
      <c r="AI7" s="743"/>
      <c r="AJ7" s="744"/>
      <c r="AK7" s="745">
        <v>334</v>
      </c>
      <c r="AL7" s="746"/>
      <c r="AM7" s="746"/>
      <c r="AN7" s="746"/>
      <c r="AO7" s="746"/>
      <c r="AP7" s="746">
        <v>2223</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556</v>
      </c>
      <c r="BT7" s="734"/>
      <c r="BU7" s="734"/>
      <c r="BV7" s="734"/>
      <c r="BW7" s="734"/>
      <c r="BX7" s="734"/>
      <c r="BY7" s="734"/>
      <c r="BZ7" s="734"/>
      <c r="CA7" s="734"/>
      <c r="CB7" s="734"/>
      <c r="CC7" s="734"/>
      <c r="CD7" s="734"/>
      <c r="CE7" s="734"/>
      <c r="CF7" s="734"/>
      <c r="CG7" s="749"/>
      <c r="CH7" s="730">
        <v>2</v>
      </c>
      <c r="CI7" s="731"/>
      <c r="CJ7" s="731"/>
      <c r="CK7" s="731"/>
      <c r="CL7" s="732"/>
      <c r="CM7" s="730">
        <v>81</v>
      </c>
      <c r="CN7" s="731"/>
      <c r="CO7" s="731"/>
      <c r="CP7" s="731"/>
      <c r="CQ7" s="732"/>
      <c r="CR7" s="730">
        <v>12</v>
      </c>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v>0</v>
      </c>
      <c r="R8" s="771"/>
      <c r="S8" s="771"/>
      <c r="T8" s="771"/>
      <c r="U8" s="771"/>
      <c r="V8" s="771">
        <v>0</v>
      </c>
      <c r="W8" s="771"/>
      <c r="X8" s="771"/>
      <c r="Y8" s="771"/>
      <c r="Z8" s="771"/>
      <c r="AA8" s="771">
        <v>0</v>
      </c>
      <c r="AB8" s="771"/>
      <c r="AC8" s="771"/>
      <c r="AD8" s="771"/>
      <c r="AE8" s="772"/>
      <c r="AF8" s="773">
        <v>0</v>
      </c>
      <c r="AG8" s="774"/>
      <c r="AH8" s="774"/>
      <c r="AI8" s="774"/>
      <c r="AJ8" s="775"/>
      <c r="AK8" s="756">
        <v>0</v>
      </c>
      <c r="AL8" s="757"/>
      <c r="AM8" s="757"/>
      <c r="AN8" s="757"/>
      <c r="AO8" s="757"/>
      <c r="AP8" s="757">
        <v>0</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557</v>
      </c>
      <c r="BT8" s="761"/>
      <c r="BU8" s="761"/>
      <c r="BV8" s="761"/>
      <c r="BW8" s="761"/>
      <c r="BX8" s="761"/>
      <c r="BY8" s="761"/>
      <c r="BZ8" s="761"/>
      <c r="CA8" s="761"/>
      <c r="CB8" s="761"/>
      <c r="CC8" s="761"/>
      <c r="CD8" s="761"/>
      <c r="CE8" s="761"/>
      <c r="CF8" s="761"/>
      <c r="CG8" s="762"/>
      <c r="CH8" s="763">
        <v>14</v>
      </c>
      <c r="CI8" s="764"/>
      <c r="CJ8" s="764"/>
      <c r="CK8" s="764"/>
      <c r="CL8" s="765"/>
      <c r="CM8" s="763">
        <v>79</v>
      </c>
      <c r="CN8" s="764"/>
      <c r="CO8" s="764"/>
      <c r="CP8" s="764"/>
      <c r="CQ8" s="765"/>
      <c r="CR8" s="763">
        <v>50</v>
      </c>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c r="R23" s="780"/>
      <c r="S23" s="780"/>
      <c r="T23" s="780"/>
      <c r="U23" s="780"/>
      <c r="V23" s="780"/>
      <c r="W23" s="780"/>
      <c r="X23" s="780"/>
      <c r="Y23" s="780"/>
      <c r="Z23" s="780"/>
      <c r="AA23" s="780"/>
      <c r="AB23" s="780"/>
      <c r="AC23" s="780"/>
      <c r="AD23" s="780"/>
      <c r="AE23" s="781"/>
      <c r="AF23" s="782">
        <v>95</v>
      </c>
      <c r="AG23" s="780"/>
      <c r="AH23" s="780"/>
      <c r="AI23" s="780"/>
      <c r="AJ23" s="783"/>
      <c r="AK23" s="784"/>
      <c r="AL23" s="785"/>
      <c r="AM23" s="785"/>
      <c r="AN23" s="785"/>
      <c r="AO23" s="785"/>
      <c r="AP23" s="780"/>
      <c r="AQ23" s="780"/>
      <c r="AR23" s="780"/>
      <c r="AS23" s="780"/>
      <c r="AT23" s="780"/>
      <c r="AU23" s="796"/>
      <c r="AV23" s="796"/>
      <c r="AW23" s="796"/>
      <c r="AX23" s="796"/>
      <c r="AY23" s="797"/>
      <c r="AZ23" s="798" t="s">
        <v>121</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312</v>
      </c>
      <c r="R28" s="810"/>
      <c r="S28" s="810"/>
      <c r="T28" s="810"/>
      <c r="U28" s="810"/>
      <c r="V28" s="810">
        <v>309</v>
      </c>
      <c r="W28" s="810"/>
      <c r="X28" s="810"/>
      <c r="Y28" s="810"/>
      <c r="Z28" s="810"/>
      <c r="AA28" s="810">
        <v>3</v>
      </c>
      <c r="AB28" s="810"/>
      <c r="AC28" s="810"/>
      <c r="AD28" s="810"/>
      <c r="AE28" s="811"/>
      <c r="AF28" s="812">
        <v>3</v>
      </c>
      <c r="AG28" s="810"/>
      <c r="AH28" s="810"/>
      <c r="AI28" s="810"/>
      <c r="AJ28" s="813"/>
      <c r="AK28" s="814">
        <v>16</v>
      </c>
      <c r="AL28" s="815"/>
      <c r="AM28" s="815"/>
      <c r="AN28" s="815"/>
      <c r="AO28" s="815"/>
      <c r="AP28" s="815">
        <v>0</v>
      </c>
      <c r="AQ28" s="815"/>
      <c r="AR28" s="815"/>
      <c r="AS28" s="815"/>
      <c r="AT28" s="815"/>
      <c r="AU28" s="815">
        <v>0</v>
      </c>
      <c r="AV28" s="815"/>
      <c r="AW28" s="815"/>
      <c r="AX28" s="815"/>
      <c r="AY28" s="815"/>
      <c r="AZ28" s="816"/>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485</v>
      </c>
      <c r="R29" s="771"/>
      <c r="S29" s="771"/>
      <c r="T29" s="771"/>
      <c r="U29" s="771"/>
      <c r="V29" s="771">
        <v>444</v>
      </c>
      <c r="W29" s="771"/>
      <c r="X29" s="771"/>
      <c r="Y29" s="771"/>
      <c r="Z29" s="771"/>
      <c r="AA29" s="771">
        <v>41</v>
      </c>
      <c r="AB29" s="771"/>
      <c r="AC29" s="771"/>
      <c r="AD29" s="771"/>
      <c r="AE29" s="772"/>
      <c r="AF29" s="773">
        <v>41</v>
      </c>
      <c r="AG29" s="774"/>
      <c r="AH29" s="774"/>
      <c r="AI29" s="774"/>
      <c r="AJ29" s="775"/>
      <c r="AK29" s="821">
        <v>70</v>
      </c>
      <c r="AL29" s="817"/>
      <c r="AM29" s="817"/>
      <c r="AN29" s="817"/>
      <c r="AO29" s="817"/>
      <c r="AP29" s="817">
        <v>0</v>
      </c>
      <c r="AQ29" s="817"/>
      <c r="AR29" s="817"/>
      <c r="AS29" s="817"/>
      <c r="AT29" s="817"/>
      <c r="AU29" s="817">
        <v>0</v>
      </c>
      <c r="AV29" s="817"/>
      <c r="AW29" s="817"/>
      <c r="AX29" s="817"/>
      <c r="AY29" s="817"/>
      <c r="AZ29" s="818"/>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42</v>
      </c>
      <c r="R30" s="771"/>
      <c r="S30" s="771"/>
      <c r="T30" s="771"/>
      <c r="U30" s="771"/>
      <c r="V30" s="771">
        <v>42</v>
      </c>
      <c r="W30" s="771"/>
      <c r="X30" s="771"/>
      <c r="Y30" s="771"/>
      <c r="Z30" s="771"/>
      <c r="AA30" s="771">
        <v>0</v>
      </c>
      <c r="AB30" s="771"/>
      <c r="AC30" s="771"/>
      <c r="AD30" s="771"/>
      <c r="AE30" s="772"/>
      <c r="AF30" s="773">
        <v>0</v>
      </c>
      <c r="AG30" s="774"/>
      <c r="AH30" s="774"/>
      <c r="AI30" s="774"/>
      <c r="AJ30" s="775"/>
      <c r="AK30" s="821">
        <v>0</v>
      </c>
      <c r="AL30" s="817"/>
      <c r="AM30" s="817"/>
      <c r="AN30" s="817"/>
      <c r="AO30" s="817"/>
      <c r="AP30" s="817">
        <v>0</v>
      </c>
      <c r="AQ30" s="817"/>
      <c r="AR30" s="817"/>
      <c r="AS30" s="817"/>
      <c r="AT30" s="817"/>
      <c r="AU30" s="817">
        <v>0</v>
      </c>
      <c r="AV30" s="817"/>
      <c r="AW30" s="817"/>
      <c r="AX30" s="817"/>
      <c r="AY30" s="817"/>
      <c r="AZ30" s="818"/>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241</v>
      </c>
      <c r="R31" s="771"/>
      <c r="S31" s="771"/>
      <c r="T31" s="771"/>
      <c r="U31" s="771"/>
      <c r="V31" s="771">
        <v>226</v>
      </c>
      <c r="W31" s="771"/>
      <c r="X31" s="771"/>
      <c r="Y31" s="771"/>
      <c r="Z31" s="771"/>
      <c r="AA31" s="771">
        <v>15</v>
      </c>
      <c r="AB31" s="771"/>
      <c r="AC31" s="771"/>
      <c r="AD31" s="771"/>
      <c r="AE31" s="772"/>
      <c r="AF31" s="773">
        <v>7</v>
      </c>
      <c r="AG31" s="774"/>
      <c r="AH31" s="774"/>
      <c r="AI31" s="774"/>
      <c r="AJ31" s="775"/>
      <c r="AK31" s="821">
        <v>143</v>
      </c>
      <c r="AL31" s="817"/>
      <c r="AM31" s="817"/>
      <c r="AN31" s="817"/>
      <c r="AO31" s="817"/>
      <c r="AP31" s="817">
        <v>616</v>
      </c>
      <c r="AQ31" s="817"/>
      <c r="AR31" s="817"/>
      <c r="AS31" s="817"/>
      <c r="AT31" s="817"/>
      <c r="AU31" s="817">
        <v>616</v>
      </c>
      <c r="AV31" s="817"/>
      <c r="AW31" s="817"/>
      <c r="AX31" s="817"/>
      <c r="AY31" s="817"/>
      <c r="AZ31" s="818"/>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51</v>
      </c>
      <c r="AG63" s="831"/>
      <c r="AH63" s="831"/>
      <c r="AI63" s="831"/>
      <c r="AJ63" s="832"/>
      <c r="AK63" s="833"/>
      <c r="AL63" s="828"/>
      <c r="AM63" s="828"/>
      <c r="AN63" s="828"/>
      <c r="AO63" s="828"/>
      <c r="AP63" s="831"/>
      <c r="AQ63" s="831"/>
      <c r="AR63" s="831"/>
      <c r="AS63" s="831"/>
      <c r="AT63" s="831"/>
      <c r="AU63" s="831"/>
      <c r="AV63" s="831"/>
      <c r="AW63" s="831"/>
      <c r="AX63" s="831"/>
      <c r="AY63" s="831"/>
      <c r="AZ63" s="835"/>
      <c r="BA63" s="835"/>
      <c r="BB63" s="835"/>
      <c r="BC63" s="835"/>
      <c r="BD63" s="835"/>
      <c r="BE63" s="836"/>
      <c r="BF63" s="836"/>
      <c r="BG63" s="836"/>
      <c r="BH63" s="836"/>
      <c r="BI63" s="837"/>
      <c r="BJ63" s="838" t="s">
        <v>121</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546</v>
      </c>
      <c r="C68" s="857"/>
      <c r="D68" s="857"/>
      <c r="E68" s="857"/>
      <c r="F68" s="857"/>
      <c r="G68" s="857"/>
      <c r="H68" s="857"/>
      <c r="I68" s="857"/>
      <c r="J68" s="857"/>
      <c r="K68" s="857"/>
      <c r="L68" s="857"/>
      <c r="M68" s="857"/>
      <c r="N68" s="857"/>
      <c r="O68" s="857"/>
      <c r="P68" s="858"/>
      <c r="Q68" s="859">
        <v>21</v>
      </c>
      <c r="R68" s="853"/>
      <c r="S68" s="853"/>
      <c r="T68" s="853"/>
      <c r="U68" s="853"/>
      <c r="V68" s="853">
        <v>16</v>
      </c>
      <c r="W68" s="853"/>
      <c r="X68" s="853"/>
      <c r="Y68" s="853"/>
      <c r="Z68" s="853"/>
      <c r="AA68" s="853">
        <v>5</v>
      </c>
      <c r="AB68" s="853"/>
      <c r="AC68" s="853"/>
      <c r="AD68" s="853"/>
      <c r="AE68" s="853"/>
      <c r="AF68" s="853">
        <v>5</v>
      </c>
      <c r="AG68" s="853"/>
      <c r="AH68" s="853"/>
      <c r="AI68" s="853"/>
      <c r="AJ68" s="853"/>
      <c r="AK68" s="853">
        <v>7</v>
      </c>
      <c r="AL68" s="853"/>
      <c r="AM68" s="853"/>
      <c r="AN68" s="853"/>
      <c r="AO68" s="853"/>
      <c r="AP68" s="853"/>
      <c r="AQ68" s="853"/>
      <c r="AR68" s="853"/>
      <c r="AS68" s="853"/>
      <c r="AT68" s="853"/>
      <c r="AU68" s="853"/>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547</v>
      </c>
      <c r="C69" s="861"/>
      <c r="D69" s="861"/>
      <c r="E69" s="861"/>
      <c r="F69" s="861"/>
      <c r="G69" s="861"/>
      <c r="H69" s="861"/>
      <c r="I69" s="861"/>
      <c r="J69" s="861"/>
      <c r="K69" s="861"/>
      <c r="L69" s="861"/>
      <c r="M69" s="861"/>
      <c r="N69" s="861"/>
      <c r="O69" s="861"/>
      <c r="P69" s="862"/>
      <c r="Q69" s="863">
        <v>8445</v>
      </c>
      <c r="R69" s="817"/>
      <c r="S69" s="817"/>
      <c r="T69" s="817"/>
      <c r="U69" s="817"/>
      <c r="V69" s="817">
        <v>6617</v>
      </c>
      <c r="W69" s="817"/>
      <c r="X69" s="817"/>
      <c r="Y69" s="817"/>
      <c r="Z69" s="817"/>
      <c r="AA69" s="817">
        <v>1828</v>
      </c>
      <c r="AB69" s="817"/>
      <c r="AC69" s="817"/>
      <c r="AD69" s="817"/>
      <c r="AE69" s="817"/>
      <c r="AF69" s="817"/>
      <c r="AG69" s="817"/>
      <c r="AH69" s="817"/>
      <c r="AI69" s="817"/>
      <c r="AJ69" s="817"/>
      <c r="AK69" s="817">
        <v>14</v>
      </c>
      <c r="AL69" s="817"/>
      <c r="AM69" s="817"/>
      <c r="AN69" s="817"/>
      <c r="AO69" s="817"/>
      <c r="AP69" s="817"/>
      <c r="AQ69" s="817"/>
      <c r="AR69" s="817"/>
      <c r="AS69" s="817"/>
      <c r="AT69" s="817"/>
      <c r="AU69" s="817"/>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548</v>
      </c>
      <c r="C70" s="861"/>
      <c r="D70" s="861"/>
      <c r="E70" s="861"/>
      <c r="F70" s="861"/>
      <c r="G70" s="861"/>
      <c r="H70" s="861"/>
      <c r="I70" s="861"/>
      <c r="J70" s="861"/>
      <c r="K70" s="861"/>
      <c r="L70" s="861"/>
      <c r="M70" s="861"/>
      <c r="N70" s="861"/>
      <c r="O70" s="861"/>
      <c r="P70" s="862"/>
      <c r="Q70" s="863">
        <v>1514</v>
      </c>
      <c r="R70" s="817"/>
      <c r="S70" s="817"/>
      <c r="T70" s="817"/>
      <c r="U70" s="817"/>
      <c r="V70" s="817">
        <v>1513</v>
      </c>
      <c r="W70" s="817"/>
      <c r="X70" s="817"/>
      <c r="Y70" s="817"/>
      <c r="Z70" s="817"/>
      <c r="AA70" s="817">
        <v>1</v>
      </c>
      <c r="AB70" s="817"/>
      <c r="AC70" s="817"/>
      <c r="AD70" s="817"/>
      <c r="AE70" s="817"/>
      <c r="AF70" s="817"/>
      <c r="AG70" s="817"/>
      <c r="AH70" s="817"/>
      <c r="AI70" s="817"/>
      <c r="AJ70" s="817"/>
      <c r="AK70" s="817"/>
      <c r="AL70" s="817"/>
      <c r="AM70" s="817"/>
      <c r="AN70" s="817"/>
      <c r="AO70" s="817"/>
      <c r="AP70" s="817"/>
      <c r="AQ70" s="817"/>
      <c r="AR70" s="817"/>
      <c r="AS70" s="817"/>
      <c r="AT70" s="817"/>
      <c r="AU70" s="817"/>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549</v>
      </c>
      <c r="C71" s="861"/>
      <c r="D71" s="861"/>
      <c r="E71" s="861"/>
      <c r="F71" s="861"/>
      <c r="G71" s="861"/>
      <c r="H71" s="861"/>
      <c r="I71" s="861"/>
      <c r="J71" s="861"/>
      <c r="K71" s="861"/>
      <c r="L71" s="861"/>
      <c r="M71" s="861"/>
      <c r="N71" s="861"/>
      <c r="O71" s="861"/>
      <c r="P71" s="862"/>
      <c r="Q71" s="863">
        <v>2</v>
      </c>
      <c r="R71" s="817"/>
      <c r="S71" s="817"/>
      <c r="T71" s="817"/>
      <c r="U71" s="817"/>
      <c r="V71" s="817">
        <v>0</v>
      </c>
      <c r="W71" s="817"/>
      <c r="X71" s="817"/>
      <c r="Y71" s="817"/>
      <c r="Z71" s="817"/>
      <c r="AA71" s="817">
        <v>2</v>
      </c>
      <c r="AB71" s="817"/>
      <c r="AC71" s="817"/>
      <c r="AD71" s="817"/>
      <c r="AE71" s="817"/>
      <c r="AF71" s="817"/>
      <c r="AG71" s="817"/>
      <c r="AH71" s="817"/>
      <c r="AI71" s="817"/>
      <c r="AJ71" s="817"/>
      <c r="AK71" s="817"/>
      <c r="AL71" s="817"/>
      <c r="AM71" s="817"/>
      <c r="AN71" s="817"/>
      <c r="AO71" s="817"/>
      <c r="AP71" s="817"/>
      <c r="AQ71" s="817"/>
      <c r="AR71" s="817"/>
      <c r="AS71" s="817"/>
      <c r="AT71" s="817"/>
      <c r="AU71" s="817"/>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550</v>
      </c>
      <c r="C72" s="861"/>
      <c r="D72" s="861"/>
      <c r="E72" s="861"/>
      <c r="F72" s="861"/>
      <c r="G72" s="861"/>
      <c r="H72" s="861"/>
      <c r="I72" s="861"/>
      <c r="J72" s="861"/>
      <c r="K72" s="861"/>
      <c r="L72" s="861"/>
      <c r="M72" s="861"/>
      <c r="N72" s="861"/>
      <c r="O72" s="861"/>
      <c r="P72" s="862"/>
      <c r="Q72" s="863">
        <v>53</v>
      </c>
      <c r="R72" s="817"/>
      <c r="S72" s="817"/>
      <c r="T72" s="817"/>
      <c r="U72" s="817"/>
      <c r="V72" s="817">
        <v>29</v>
      </c>
      <c r="W72" s="817"/>
      <c r="X72" s="817"/>
      <c r="Y72" s="817"/>
      <c r="Z72" s="817"/>
      <c r="AA72" s="817">
        <v>24</v>
      </c>
      <c r="AB72" s="817"/>
      <c r="AC72" s="817"/>
      <c r="AD72" s="817"/>
      <c r="AE72" s="817"/>
      <c r="AF72" s="817"/>
      <c r="AG72" s="817"/>
      <c r="AH72" s="817"/>
      <c r="AI72" s="817"/>
      <c r="AJ72" s="817"/>
      <c r="AK72" s="817"/>
      <c r="AL72" s="817"/>
      <c r="AM72" s="817"/>
      <c r="AN72" s="817"/>
      <c r="AO72" s="817"/>
      <c r="AP72" s="817"/>
      <c r="AQ72" s="817"/>
      <c r="AR72" s="817"/>
      <c r="AS72" s="817"/>
      <c r="AT72" s="817"/>
      <c r="AU72" s="817"/>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551</v>
      </c>
      <c r="C73" s="861"/>
      <c r="D73" s="861"/>
      <c r="E73" s="861"/>
      <c r="F73" s="861"/>
      <c r="G73" s="861"/>
      <c r="H73" s="861"/>
      <c r="I73" s="861"/>
      <c r="J73" s="861"/>
      <c r="K73" s="861"/>
      <c r="L73" s="861"/>
      <c r="M73" s="861"/>
      <c r="N73" s="861"/>
      <c r="O73" s="861"/>
      <c r="P73" s="862"/>
      <c r="Q73" s="863">
        <v>43</v>
      </c>
      <c r="R73" s="817"/>
      <c r="S73" s="817"/>
      <c r="T73" s="817"/>
      <c r="U73" s="817"/>
      <c r="V73" s="817">
        <v>42</v>
      </c>
      <c r="W73" s="817"/>
      <c r="X73" s="817"/>
      <c r="Y73" s="817"/>
      <c r="Z73" s="817"/>
      <c r="AA73" s="817">
        <v>1</v>
      </c>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552</v>
      </c>
      <c r="C74" s="861"/>
      <c r="D74" s="861"/>
      <c r="E74" s="861"/>
      <c r="F74" s="861"/>
      <c r="G74" s="861"/>
      <c r="H74" s="861"/>
      <c r="I74" s="861"/>
      <c r="J74" s="861"/>
      <c r="K74" s="861"/>
      <c r="L74" s="861"/>
      <c r="M74" s="861"/>
      <c r="N74" s="861"/>
      <c r="O74" s="861"/>
      <c r="P74" s="862"/>
      <c r="Q74" s="863">
        <v>997</v>
      </c>
      <c r="R74" s="817"/>
      <c r="S74" s="817"/>
      <c r="T74" s="817"/>
      <c r="U74" s="817"/>
      <c r="V74" s="817">
        <v>947</v>
      </c>
      <c r="W74" s="817"/>
      <c r="X74" s="817"/>
      <c r="Y74" s="817"/>
      <c r="Z74" s="817"/>
      <c r="AA74" s="817">
        <v>50</v>
      </c>
      <c r="AB74" s="817"/>
      <c r="AC74" s="817"/>
      <c r="AD74" s="817"/>
      <c r="AE74" s="817"/>
      <c r="AF74" s="817">
        <v>50</v>
      </c>
      <c r="AG74" s="817"/>
      <c r="AH74" s="817"/>
      <c r="AI74" s="817"/>
      <c r="AJ74" s="817"/>
      <c r="AK74" s="817">
        <v>0</v>
      </c>
      <c r="AL74" s="817"/>
      <c r="AM74" s="817"/>
      <c r="AN74" s="817"/>
      <c r="AO74" s="817"/>
      <c r="AP74" s="817">
        <v>0</v>
      </c>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553</v>
      </c>
      <c r="C75" s="861"/>
      <c r="D75" s="861"/>
      <c r="E75" s="861"/>
      <c r="F75" s="861"/>
      <c r="G75" s="861"/>
      <c r="H75" s="861"/>
      <c r="I75" s="861"/>
      <c r="J75" s="861"/>
      <c r="K75" s="861"/>
      <c r="L75" s="861"/>
      <c r="M75" s="861"/>
      <c r="N75" s="861"/>
      <c r="O75" s="861"/>
      <c r="P75" s="862"/>
      <c r="Q75" s="864">
        <v>259339</v>
      </c>
      <c r="R75" s="865"/>
      <c r="S75" s="865"/>
      <c r="T75" s="865"/>
      <c r="U75" s="821"/>
      <c r="V75" s="866">
        <v>254515</v>
      </c>
      <c r="W75" s="865"/>
      <c r="X75" s="865"/>
      <c r="Y75" s="865"/>
      <c r="Z75" s="821"/>
      <c r="AA75" s="866">
        <v>4824</v>
      </c>
      <c r="AB75" s="865"/>
      <c r="AC75" s="865"/>
      <c r="AD75" s="865"/>
      <c r="AE75" s="821"/>
      <c r="AF75" s="866">
        <v>4824</v>
      </c>
      <c r="AG75" s="865"/>
      <c r="AH75" s="865"/>
      <c r="AI75" s="865"/>
      <c r="AJ75" s="821"/>
      <c r="AK75" s="866">
        <v>1141</v>
      </c>
      <c r="AL75" s="865"/>
      <c r="AM75" s="865"/>
      <c r="AN75" s="865"/>
      <c r="AO75" s="821"/>
      <c r="AP75" s="866">
        <v>0</v>
      </c>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t="s">
        <v>554</v>
      </c>
      <c r="C76" s="861"/>
      <c r="D76" s="861"/>
      <c r="E76" s="861"/>
      <c r="F76" s="861"/>
      <c r="G76" s="861"/>
      <c r="H76" s="861"/>
      <c r="I76" s="861"/>
      <c r="J76" s="861"/>
      <c r="K76" s="861"/>
      <c r="L76" s="861"/>
      <c r="M76" s="861"/>
      <c r="N76" s="861"/>
      <c r="O76" s="861"/>
      <c r="P76" s="862"/>
      <c r="Q76" s="864">
        <v>11917</v>
      </c>
      <c r="R76" s="865"/>
      <c r="S76" s="865"/>
      <c r="T76" s="865"/>
      <c r="U76" s="821"/>
      <c r="V76" s="866">
        <v>11778</v>
      </c>
      <c r="W76" s="865"/>
      <c r="X76" s="865"/>
      <c r="Y76" s="865"/>
      <c r="Z76" s="821"/>
      <c r="AA76" s="866">
        <v>139</v>
      </c>
      <c r="AB76" s="865"/>
      <c r="AC76" s="865"/>
      <c r="AD76" s="865"/>
      <c r="AE76" s="821"/>
      <c r="AF76" s="866">
        <v>128</v>
      </c>
      <c r="AG76" s="865"/>
      <c r="AH76" s="865"/>
      <c r="AI76" s="865"/>
      <c r="AJ76" s="821"/>
      <c r="AK76" s="866">
        <v>687</v>
      </c>
      <c r="AL76" s="865"/>
      <c r="AM76" s="865"/>
      <c r="AN76" s="865"/>
      <c r="AO76" s="821"/>
      <c r="AP76" s="866">
        <v>12075</v>
      </c>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t="s">
        <v>555</v>
      </c>
      <c r="C77" s="861"/>
      <c r="D77" s="861"/>
      <c r="E77" s="861"/>
      <c r="F77" s="861"/>
      <c r="G77" s="861"/>
      <c r="H77" s="861"/>
      <c r="I77" s="861"/>
      <c r="J77" s="861"/>
      <c r="K77" s="861"/>
      <c r="L77" s="861"/>
      <c r="M77" s="861"/>
      <c r="N77" s="861"/>
      <c r="O77" s="861"/>
      <c r="P77" s="862"/>
      <c r="Q77" s="864">
        <v>564</v>
      </c>
      <c r="R77" s="865"/>
      <c r="S77" s="865"/>
      <c r="T77" s="865"/>
      <c r="U77" s="821"/>
      <c r="V77" s="866">
        <v>512</v>
      </c>
      <c r="W77" s="865"/>
      <c r="X77" s="865"/>
      <c r="Y77" s="865"/>
      <c r="Z77" s="821"/>
      <c r="AA77" s="866">
        <v>52</v>
      </c>
      <c r="AB77" s="865"/>
      <c r="AC77" s="865"/>
      <c r="AD77" s="865"/>
      <c r="AE77" s="821"/>
      <c r="AF77" s="866">
        <v>1699</v>
      </c>
      <c r="AG77" s="865"/>
      <c r="AH77" s="865"/>
      <c r="AI77" s="865"/>
      <c r="AJ77" s="821"/>
      <c r="AK77" s="866"/>
      <c r="AL77" s="865"/>
      <c r="AM77" s="865"/>
      <c r="AN77" s="865"/>
      <c r="AO77" s="821"/>
      <c r="AP77" s="866">
        <v>358</v>
      </c>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c r="AG88" s="831"/>
      <c r="AH88" s="831"/>
      <c r="AI88" s="831"/>
      <c r="AJ88" s="831"/>
      <c r="AK88" s="828"/>
      <c r="AL88" s="828"/>
      <c r="AM88" s="828"/>
      <c r="AN88" s="828"/>
      <c r="AO88" s="828"/>
      <c r="AP88" s="831"/>
      <c r="AQ88" s="831"/>
      <c r="AR88" s="831"/>
      <c r="AS88" s="831"/>
      <c r="AT88" s="831"/>
      <c r="AU88" s="831"/>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294</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294</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294</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356524</v>
      </c>
      <c r="AB110" s="887"/>
      <c r="AC110" s="887"/>
      <c r="AD110" s="887"/>
      <c r="AE110" s="888"/>
      <c r="AF110" s="889">
        <v>397955</v>
      </c>
      <c r="AG110" s="887"/>
      <c r="AH110" s="887"/>
      <c r="AI110" s="887"/>
      <c r="AJ110" s="888"/>
      <c r="AK110" s="889">
        <v>400258</v>
      </c>
      <c r="AL110" s="887"/>
      <c r="AM110" s="887"/>
      <c r="AN110" s="887"/>
      <c r="AO110" s="888"/>
      <c r="AP110" s="890">
        <v>24.9</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2793502</v>
      </c>
      <c r="BR110" s="918"/>
      <c r="BS110" s="918"/>
      <c r="BT110" s="918"/>
      <c r="BU110" s="918"/>
      <c r="BV110" s="918">
        <v>2469578</v>
      </c>
      <c r="BW110" s="918"/>
      <c r="BX110" s="918"/>
      <c r="BY110" s="918"/>
      <c r="BZ110" s="918"/>
      <c r="CA110" s="918">
        <v>2222512</v>
      </c>
      <c r="CB110" s="918"/>
      <c r="CC110" s="918"/>
      <c r="CD110" s="918"/>
      <c r="CE110" s="918"/>
      <c r="CF110" s="931">
        <v>138.19999999999999</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121</v>
      </c>
      <c r="DH110" s="918"/>
      <c r="DI110" s="918"/>
      <c r="DJ110" s="918"/>
      <c r="DK110" s="918"/>
      <c r="DL110" s="918" t="s">
        <v>121</v>
      </c>
      <c r="DM110" s="918"/>
      <c r="DN110" s="918"/>
      <c r="DO110" s="918"/>
      <c r="DP110" s="918"/>
      <c r="DQ110" s="918" t="s">
        <v>121</v>
      </c>
      <c r="DR110" s="918"/>
      <c r="DS110" s="918"/>
      <c r="DT110" s="918"/>
      <c r="DU110" s="918"/>
      <c r="DV110" s="919" t="s">
        <v>121</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121</v>
      </c>
      <c r="AB111" s="925"/>
      <c r="AC111" s="925"/>
      <c r="AD111" s="925"/>
      <c r="AE111" s="926"/>
      <c r="AF111" s="927" t="s">
        <v>121</v>
      </c>
      <c r="AG111" s="925"/>
      <c r="AH111" s="925"/>
      <c r="AI111" s="925"/>
      <c r="AJ111" s="926"/>
      <c r="AK111" s="927" t="s">
        <v>121</v>
      </c>
      <c r="AL111" s="925"/>
      <c r="AM111" s="925"/>
      <c r="AN111" s="925"/>
      <c r="AO111" s="926"/>
      <c r="AP111" s="928" t="s">
        <v>121</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t="s">
        <v>121</v>
      </c>
      <c r="BR111" s="913"/>
      <c r="BS111" s="913"/>
      <c r="BT111" s="913"/>
      <c r="BU111" s="913"/>
      <c r="BV111" s="913" t="s">
        <v>121</v>
      </c>
      <c r="BW111" s="913"/>
      <c r="BX111" s="913"/>
      <c r="BY111" s="913"/>
      <c r="BZ111" s="913"/>
      <c r="CA111" s="913" t="s">
        <v>121</v>
      </c>
      <c r="CB111" s="913"/>
      <c r="CC111" s="913"/>
      <c r="CD111" s="913"/>
      <c r="CE111" s="913"/>
      <c r="CF111" s="907" t="s">
        <v>121</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121</v>
      </c>
      <c r="DH111" s="913"/>
      <c r="DI111" s="913"/>
      <c r="DJ111" s="913"/>
      <c r="DK111" s="913"/>
      <c r="DL111" s="913" t="s">
        <v>121</v>
      </c>
      <c r="DM111" s="913"/>
      <c r="DN111" s="913"/>
      <c r="DO111" s="913"/>
      <c r="DP111" s="913"/>
      <c r="DQ111" s="913" t="s">
        <v>121</v>
      </c>
      <c r="DR111" s="913"/>
      <c r="DS111" s="913"/>
      <c r="DT111" s="913"/>
      <c r="DU111" s="913"/>
      <c r="DV111" s="914" t="s">
        <v>121</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121</v>
      </c>
      <c r="AB112" s="946"/>
      <c r="AC112" s="946"/>
      <c r="AD112" s="946"/>
      <c r="AE112" s="947"/>
      <c r="AF112" s="948" t="s">
        <v>121</v>
      </c>
      <c r="AG112" s="946"/>
      <c r="AH112" s="946"/>
      <c r="AI112" s="946"/>
      <c r="AJ112" s="947"/>
      <c r="AK112" s="948" t="s">
        <v>121</v>
      </c>
      <c r="AL112" s="946"/>
      <c r="AM112" s="946"/>
      <c r="AN112" s="946"/>
      <c r="AO112" s="947"/>
      <c r="AP112" s="949" t="s">
        <v>121</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784759</v>
      </c>
      <c r="BR112" s="913"/>
      <c r="BS112" s="913"/>
      <c r="BT112" s="913"/>
      <c r="BU112" s="913"/>
      <c r="BV112" s="913">
        <v>706537</v>
      </c>
      <c r="BW112" s="913"/>
      <c r="BX112" s="913"/>
      <c r="BY112" s="913"/>
      <c r="BZ112" s="913"/>
      <c r="CA112" s="913">
        <v>616087</v>
      </c>
      <c r="CB112" s="913"/>
      <c r="CC112" s="913"/>
      <c r="CD112" s="913"/>
      <c r="CE112" s="913"/>
      <c r="CF112" s="907">
        <v>38.299999999999997</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121</v>
      </c>
      <c r="DH112" s="913"/>
      <c r="DI112" s="913"/>
      <c r="DJ112" s="913"/>
      <c r="DK112" s="913"/>
      <c r="DL112" s="913" t="s">
        <v>121</v>
      </c>
      <c r="DM112" s="913"/>
      <c r="DN112" s="913"/>
      <c r="DO112" s="913"/>
      <c r="DP112" s="913"/>
      <c r="DQ112" s="913" t="s">
        <v>121</v>
      </c>
      <c r="DR112" s="913"/>
      <c r="DS112" s="913"/>
      <c r="DT112" s="913"/>
      <c r="DU112" s="913"/>
      <c r="DV112" s="914" t="s">
        <v>121</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105374</v>
      </c>
      <c r="AB113" s="925"/>
      <c r="AC113" s="925"/>
      <c r="AD113" s="925"/>
      <c r="AE113" s="926"/>
      <c r="AF113" s="927">
        <v>105409</v>
      </c>
      <c r="AG113" s="925"/>
      <c r="AH113" s="925"/>
      <c r="AI113" s="925"/>
      <c r="AJ113" s="926"/>
      <c r="AK113" s="927">
        <v>48934</v>
      </c>
      <c r="AL113" s="925"/>
      <c r="AM113" s="925"/>
      <c r="AN113" s="925"/>
      <c r="AO113" s="926"/>
      <c r="AP113" s="928">
        <v>3</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8958</v>
      </c>
      <c r="BR113" s="913"/>
      <c r="BS113" s="913"/>
      <c r="BT113" s="913"/>
      <c r="BU113" s="913"/>
      <c r="BV113" s="913">
        <v>15812</v>
      </c>
      <c r="BW113" s="913"/>
      <c r="BX113" s="913"/>
      <c r="BY113" s="913"/>
      <c r="BZ113" s="913"/>
      <c r="CA113" s="913">
        <v>23853</v>
      </c>
      <c r="CB113" s="913"/>
      <c r="CC113" s="913"/>
      <c r="CD113" s="913"/>
      <c r="CE113" s="913"/>
      <c r="CF113" s="907">
        <v>1.5</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121</v>
      </c>
      <c r="DH113" s="946"/>
      <c r="DI113" s="946"/>
      <c r="DJ113" s="946"/>
      <c r="DK113" s="947"/>
      <c r="DL113" s="948" t="s">
        <v>121</v>
      </c>
      <c r="DM113" s="946"/>
      <c r="DN113" s="946"/>
      <c r="DO113" s="946"/>
      <c r="DP113" s="947"/>
      <c r="DQ113" s="948" t="s">
        <v>121</v>
      </c>
      <c r="DR113" s="946"/>
      <c r="DS113" s="946"/>
      <c r="DT113" s="946"/>
      <c r="DU113" s="947"/>
      <c r="DV113" s="949" t="s">
        <v>121</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9957</v>
      </c>
      <c r="AB114" s="946"/>
      <c r="AC114" s="946"/>
      <c r="AD114" s="946"/>
      <c r="AE114" s="947"/>
      <c r="AF114" s="948">
        <v>16813</v>
      </c>
      <c r="AG114" s="946"/>
      <c r="AH114" s="946"/>
      <c r="AI114" s="946"/>
      <c r="AJ114" s="947"/>
      <c r="AK114" s="948">
        <v>24848</v>
      </c>
      <c r="AL114" s="946"/>
      <c r="AM114" s="946"/>
      <c r="AN114" s="946"/>
      <c r="AO114" s="947"/>
      <c r="AP114" s="949">
        <v>1.5</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304862</v>
      </c>
      <c r="BR114" s="913"/>
      <c r="BS114" s="913"/>
      <c r="BT114" s="913"/>
      <c r="BU114" s="913"/>
      <c r="BV114" s="913">
        <v>328106</v>
      </c>
      <c r="BW114" s="913"/>
      <c r="BX114" s="913"/>
      <c r="BY114" s="913"/>
      <c r="BZ114" s="913"/>
      <c r="CA114" s="913">
        <v>301908</v>
      </c>
      <c r="CB114" s="913"/>
      <c r="CC114" s="913"/>
      <c r="CD114" s="913"/>
      <c r="CE114" s="913"/>
      <c r="CF114" s="907">
        <v>18.8</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121</v>
      </c>
      <c r="DH114" s="946"/>
      <c r="DI114" s="946"/>
      <c r="DJ114" s="946"/>
      <c r="DK114" s="947"/>
      <c r="DL114" s="948" t="s">
        <v>121</v>
      </c>
      <c r="DM114" s="946"/>
      <c r="DN114" s="946"/>
      <c r="DO114" s="946"/>
      <c r="DP114" s="947"/>
      <c r="DQ114" s="948" t="s">
        <v>121</v>
      </c>
      <c r="DR114" s="946"/>
      <c r="DS114" s="946"/>
      <c r="DT114" s="946"/>
      <c r="DU114" s="947"/>
      <c r="DV114" s="949" t="s">
        <v>121</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121</v>
      </c>
      <c r="AB115" s="925"/>
      <c r="AC115" s="925"/>
      <c r="AD115" s="925"/>
      <c r="AE115" s="926"/>
      <c r="AF115" s="927" t="s">
        <v>121</v>
      </c>
      <c r="AG115" s="925"/>
      <c r="AH115" s="925"/>
      <c r="AI115" s="925"/>
      <c r="AJ115" s="926"/>
      <c r="AK115" s="927" t="s">
        <v>121</v>
      </c>
      <c r="AL115" s="925"/>
      <c r="AM115" s="925"/>
      <c r="AN115" s="925"/>
      <c r="AO115" s="926"/>
      <c r="AP115" s="928" t="s">
        <v>121</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121</v>
      </c>
      <c r="BR115" s="913"/>
      <c r="BS115" s="913"/>
      <c r="BT115" s="913"/>
      <c r="BU115" s="913"/>
      <c r="BV115" s="913" t="s">
        <v>121</v>
      </c>
      <c r="BW115" s="913"/>
      <c r="BX115" s="913"/>
      <c r="BY115" s="913"/>
      <c r="BZ115" s="913"/>
      <c r="CA115" s="913" t="s">
        <v>121</v>
      </c>
      <c r="CB115" s="913"/>
      <c r="CC115" s="913"/>
      <c r="CD115" s="913"/>
      <c r="CE115" s="913"/>
      <c r="CF115" s="907" t="s">
        <v>121</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121</v>
      </c>
      <c r="DH115" s="946"/>
      <c r="DI115" s="946"/>
      <c r="DJ115" s="946"/>
      <c r="DK115" s="947"/>
      <c r="DL115" s="948" t="s">
        <v>121</v>
      </c>
      <c r="DM115" s="946"/>
      <c r="DN115" s="946"/>
      <c r="DO115" s="946"/>
      <c r="DP115" s="947"/>
      <c r="DQ115" s="948" t="s">
        <v>121</v>
      </c>
      <c r="DR115" s="946"/>
      <c r="DS115" s="946"/>
      <c r="DT115" s="946"/>
      <c r="DU115" s="947"/>
      <c r="DV115" s="949" t="s">
        <v>121</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121</v>
      </c>
      <c r="AB116" s="946"/>
      <c r="AC116" s="946"/>
      <c r="AD116" s="946"/>
      <c r="AE116" s="947"/>
      <c r="AF116" s="948" t="s">
        <v>121</v>
      </c>
      <c r="AG116" s="946"/>
      <c r="AH116" s="946"/>
      <c r="AI116" s="946"/>
      <c r="AJ116" s="947"/>
      <c r="AK116" s="948" t="s">
        <v>121</v>
      </c>
      <c r="AL116" s="946"/>
      <c r="AM116" s="946"/>
      <c r="AN116" s="946"/>
      <c r="AO116" s="947"/>
      <c r="AP116" s="949" t="s">
        <v>121</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121</v>
      </c>
      <c r="BR116" s="913"/>
      <c r="BS116" s="913"/>
      <c r="BT116" s="913"/>
      <c r="BU116" s="913"/>
      <c r="BV116" s="913" t="s">
        <v>121</v>
      </c>
      <c r="BW116" s="913"/>
      <c r="BX116" s="913"/>
      <c r="BY116" s="913"/>
      <c r="BZ116" s="913"/>
      <c r="CA116" s="913" t="s">
        <v>121</v>
      </c>
      <c r="CB116" s="913"/>
      <c r="CC116" s="913"/>
      <c r="CD116" s="913"/>
      <c r="CE116" s="913"/>
      <c r="CF116" s="907" t="s">
        <v>121</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121</v>
      </c>
      <c r="DH116" s="946"/>
      <c r="DI116" s="946"/>
      <c r="DJ116" s="946"/>
      <c r="DK116" s="947"/>
      <c r="DL116" s="948" t="s">
        <v>121</v>
      </c>
      <c r="DM116" s="946"/>
      <c r="DN116" s="946"/>
      <c r="DO116" s="946"/>
      <c r="DP116" s="947"/>
      <c r="DQ116" s="948" t="s">
        <v>121</v>
      </c>
      <c r="DR116" s="946"/>
      <c r="DS116" s="946"/>
      <c r="DT116" s="946"/>
      <c r="DU116" s="947"/>
      <c r="DV116" s="949" t="s">
        <v>121</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471855</v>
      </c>
      <c r="AB117" s="966"/>
      <c r="AC117" s="966"/>
      <c r="AD117" s="966"/>
      <c r="AE117" s="967"/>
      <c r="AF117" s="968">
        <v>520177</v>
      </c>
      <c r="AG117" s="966"/>
      <c r="AH117" s="966"/>
      <c r="AI117" s="966"/>
      <c r="AJ117" s="967"/>
      <c r="AK117" s="968">
        <v>474040</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121</v>
      </c>
      <c r="BR117" s="913"/>
      <c r="BS117" s="913"/>
      <c r="BT117" s="913"/>
      <c r="BU117" s="913"/>
      <c r="BV117" s="913" t="s">
        <v>121</v>
      </c>
      <c r="BW117" s="913"/>
      <c r="BX117" s="913"/>
      <c r="BY117" s="913"/>
      <c r="BZ117" s="913"/>
      <c r="CA117" s="913" t="s">
        <v>121</v>
      </c>
      <c r="CB117" s="913"/>
      <c r="CC117" s="913"/>
      <c r="CD117" s="913"/>
      <c r="CE117" s="913"/>
      <c r="CF117" s="907" t="s">
        <v>121</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121</v>
      </c>
      <c r="DH117" s="946"/>
      <c r="DI117" s="946"/>
      <c r="DJ117" s="946"/>
      <c r="DK117" s="947"/>
      <c r="DL117" s="948" t="s">
        <v>121</v>
      </c>
      <c r="DM117" s="946"/>
      <c r="DN117" s="946"/>
      <c r="DO117" s="946"/>
      <c r="DP117" s="947"/>
      <c r="DQ117" s="948" t="s">
        <v>121</v>
      </c>
      <c r="DR117" s="946"/>
      <c r="DS117" s="946"/>
      <c r="DT117" s="946"/>
      <c r="DU117" s="947"/>
      <c r="DV117" s="949" t="s">
        <v>121</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294</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121</v>
      </c>
      <c r="BR118" s="987"/>
      <c r="BS118" s="987"/>
      <c r="BT118" s="987"/>
      <c r="BU118" s="987"/>
      <c r="BV118" s="987" t="s">
        <v>121</v>
      </c>
      <c r="BW118" s="987"/>
      <c r="BX118" s="987"/>
      <c r="BY118" s="987"/>
      <c r="BZ118" s="987"/>
      <c r="CA118" s="987" t="s">
        <v>121</v>
      </c>
      <c r="CB118" s="987"/>
      <c r="CC118" s="987"/>
      <c r="CD118" s="987"/>
      <c r="CE118" s="987"/>
      <c r="CF118" s="907" t="s">
        <v>121</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121</v>
      </c>
      <c r="DH118" s="946"/>
      <c r="DI118" s="946"/>
      <c r="DJ118" s="946"/>
      <c r="DK118" s="947"/>
      <c r="DL118" s="948" t="s">
        <v>121</v>
      </c>
      <c r="DM118" s="946"/>
      <c r="DN118" s="946"/>
      <c r="DO118" s="946"/>
      <c r="DP118" s="947"/>
      <c r="DQ118" s="948" t="s">
        <v>121</v>
      </c>
      <c r="DR118" s="946"/>
      <c r="DS118" s="946"/>
      <c r="DT118" s="946"/>
      <c r="DU118" s="947"/>
      <c r="DV118" s="949" t="s">
        <v>121</v>
      </c>
      <c r="DW118" s="950"/>
      <c r="DX118" s="950"/>
      <c r="DY118" s="950"/>
      <c r="DZ118" s="951"/>
    </row>
    <row r="119" spans="1:130" s="212" customFormat="1" ht="26.25" customHeight="1" x14ac:dyDescent="0.2">
      <c r="A119" s="1044"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121</v>
      </c>
      <c r="AB119" s="887"/>
      <c r="AC119" s="887"/>
      <c r="AD119" s="887"/>
      <c r="AE119" s="888"/>
      <c r="AF119" s="889" t="s">
        <v>121</v>
      </c>
      <c r="AG119" s="887"/>
      <c r="AH119" s="887"/>
      <c r="AI119" s="887"/>
      <c r="AJ119" s="888"/>
      <c r="AK119" s="889" t="s">
        <v>121</v>
      </c>
      <c r="AL119" s="887"/>
      <c r="AM119" s="887"/>
      <c r="AN119" s="887"/>
      <c r="AO119" s="888"/>
      <c r="AP119" s="890" t="s">
        <v>121</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440</v>
      </c>
      <c r="BP119" s="992"/>
      <c r="BQ119" s="986">
        <v>3892081</v>
      </c>
      <c r="BR119" s="987"/>
      <c r="BS119" s="987"/>
      <c r="BT119" s="987"/>
      <c r="BU119" s="987"/>
      <c r="BV119" s="987">
        <v>3520033</v>
      </c>
      <c r="BW119" s="987"/>
      <c r="BX119" s="987"/>
      <c r="BY119" s="987"/>
      <c r="BZ119" s="987"/>
      <c r="CA119" s="987">
        <v>3164360</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121</v>
      </c>
      <c r="DH119" s="973"/>
      <c r="DI119" s="973"/>
      <c r="DJ119" s="973"/>
      <c r="DK119" s="974"/>
      <c r="DL119" s="972" t="s">
        <v>121</v>
      </c>
      <c r="DM119" s="973"/>
      <c r="DN119" s="973"/>
      <c r="DO119" s="973"/>
      <c r="DP119" s="974"/>
      <c r="DQ119" s="972" t="s">
        <v>121</v>
      </c>
      <c r="DR119" s="973"/>
      <c r="DS119" s="973"/>
      <c r="DT119" s="973"/>
      <c r="DU119" s="974"/>
      <c r="DV119" s="975" t="s">
        <v>121</v>
      </c>
      <c r="DW119" s="976"/>
      <c r="DX119" s="976"/>
      <c r="DY119" s="976"/>
      <c r="DZ119" s="977"/>
    </row>
    <row r="120" spans="1:130" s="212" customFormat="1" ht="26.25" customHeight="1" x14ac:dyDescent="0.2">
      <c r="A120" s="1045"/>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121</v>
      </c>
      <c r="AB120" s="946"/>
      <c r="AC120" s="946"/>
      <c r="AD120" s="946"/>
      <c r="AE120" s="947"/>
      <c r="AF120" s="948" t="s">
        <v>121</v>
      </c>
      <c r="AG120" s="946"/>
      <c r="AH120" s="946"/>
      <c r="AI120" s="946"/>
      <c r="AJ120" s="947"/>
      <c r="AK120" s="948" t="s">
        <v>121</v>
      </c>
      <c r="AL120" s="946"/>
      <c r="AM120" s="946"/>
      <c r="AN120" s="946"/>
      <c r="AO120" s="947"/>
      <c r="AP120" s="949" t="s">
        <v>121</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1839704</v>
      </c>
      <c r="BR120" s="918"/>
      <c r="BS120" s="918"/>
      <c r="BT120" s="918"/>
      <c r="BU120" s="918"/>
      <c r="BV120" s="918">
        <v>1776131</v>
      </c>
      <c r="BW120" s="918"/>
      <c r="BX120" s="918"/>
      <c r="BY120" s="918"/>
      <c r="BZ120" s="918"/>
      <c r="CA120" s="918">
        <v>1630318</v>
      </c>
      <c r="CB120" s="918"/>
      <c r="CC120" s="918"/>
      <c r="CD120" s="918"/>
      <c r="CE120" s="918"/>
      <c r="CF120" s="931">
        <v>101.4</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t="s">
        <v>121</v>
      </c>
      <c r="DH120" s="918"/>
      <c r="DI120" s="918"/>
      <c r="DJ120" s="918"/>
      <c r="DK120" s="918"/>
      <c r="DL120" s="918" t="s">
        <v>121</v>
      </c>
      <c r="DM120" s="918"/>
      <c r="DN120" s="918"/>
      <c r="DO120" s="918"/>
      <c r="DP120" s="918"/>
      <c r="DQ120" s="918">
        <v>616087</v>
      </c>
      <c r="DR120" s="918"/>
      <c r="DS120" s="918"/>
      <c r="DT120" s="918"/>
      <c r="DU120" s="918"/>
      <c r="DV120" s="919">
        <v>38.299999999999997</v>
      </c>
      <c r="DW120" s="919"/>
      <c r="DX120" s="919"/>
      <c r="DY120" s="919"/>
      <c r="DZ120" s="920"/>
    </row>
    <row r="121" spans="1:130" s="212" customFormat="1" ht="26.25" customHeight="1" x14ac:dyDescent="0.2">
      <c r="A121" s="1045"/>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121</v>
      </c>
      <c r="AB121" s="946"/>
      <c r="AC121" s="946"/>
      <c r="AD121" s="946"/>
      <c r="AE121" s="947"/>
      <c r="AF121" s="948" t="s">
        <v>121</v>
      </c>
      <c r="AG121" s="946"/>
      <c r="AH121" s="946"/>
      <c r="AI121" s="946"/>
      <c r="AJ121" s="947"/>
      <c r="AK121" s="948" t="s">
        <v>121</v>
      </c>
      <c r="AL121" s="946"/>
      <c r="AM121" s="946"/>
      <c r="AN121" s="946"/>
      <c r="AO121" s="947"/>
      <c r="AP121" s="949" t="s">
        <v>121</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t="s">
        <v>121</v>
      </c>
      <c r="BR121" s="913"/>
      <c r="BS121" s="913"/>
      <c r="BT121" s="913"/>
      <c r="BU121" s="913"/>
      <c r="BV121" s="913" t="s">
        <v>121</v>
      </c>
      <c r="BW121" s="913"/>
      <c r="BX121" s="913"/>
      <c r="BY121" s="913"/>
      <c r="BZ121" s="913"/>
      <c r="CA121" s="913" t="s">
        <v>121</v>
      </c>
      <c r="CB121" s="913"/>
      <c r="CC121" s="913"/>
      <c r="CD121" s="913"/>
      <c r="CE121" s="913"/>
      <c r="CF121" s="907" t="s">
        <v>121</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121</v>
      </c>
      <c r="DH121" s="913"/>
      <c r="DI121" s="913"/>
      <c r="DJ121" s="913"/>
      <c r="DK121" s="913"/>
      <c r="DL121" s="913" t="s">
        <v>121</v>
      </c>
      <c r="DM121" s="913"/>
      <c r="DN121" s="913"/>
      <c r="DO121" s="913"/>
      <c r="DP121" s="913"/>
      <c r="DQ121" s="913" t="s">
        <v>121</v>
      </c>
      <c r="DR121" s="913"/>
      <c r="DS121" s="913"/>
      <c r="DT121" s="913"/>
      <c r="DU121" s="913"/>
      <c r="DV121" s="914" t="s">
        <v>121</v>
      </c>
      <c r="DW121" s="914"/>
      <c r="DX121" s="914"/>
      <c r="DY121" s="914"/>
      <c r="DZ121" s="915"/>
    </row>
    <row r="122" spans="1:130" s="212" customFormat="1" ht="26.25" customHeight="1" x14ac:dyDescent="0.2">
      <c r="A122" s="1045"/>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121</v>
      </c>
      <c r="AB122" s="946"/>
      <c r="AC122" s="946"/>
      <c r="AD122" s="946"/>
      <c r="AE122" s="947"/>
      <c r="AF122" s="948" t="s">
        <v>121</v>
      </c>
      <c r="AG122" s="946"/>
      <c r="AH122" s="946"/>
      <c r="AI122" s="946"/>
      <c r="AJ122" s="947"/>
      <c r="AK122" s="948" t="s">
        <v>121</v>
      </c>
      <c r="AL122" s="946"/>
      <c r="AM122" s="946"/>
      <c r="AN122" s="946"/>
      <c r="AO122" s="947"/>
      <c r="AP122" s="949" t="s">
        <v>121</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2529658</v>
      </c>
      <c r="BR122" s="987"/>
      <c r="BS122" s="987"/>
      <c r="BT122" s="987"/>
      <c r="BU122" s="987"/>
      <c r="BV122" s="987">
        <v>2427516</v>
      </c>
      <c r="BW122" s="987"/>
      <c r="BX122" s="987"/>
      <c r="BY122" s="987"/>
      <c r="BZ122" s="987"/>
      <c r="CA122" s="987">
        <v>2306645</v>
      </c>
      <c r="CB122" s="987"/>
      <c r="CC122" s="987"/>
      <c r="CD122" s="987"/>
      <c r="CE122" s="987"/>
      <c r="CF122" s="1004">
        <v>143.5</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121</v>
      </c>
      <c r="DH122" s="913"/>
      <c r="DI122" s="913"/>
      <c r="DJ122" s="913"/>
      <c r="DK122" s="913"/>
      <c r="DL122" s="913" t="s">
        <v>121</v>
      </c>
      <c r="DM122" s="913"/>
      <c r="DN122" s="913"/>
      <c r="DO122" s="913"/>
      <c r="DP122" s="913"/>
      <c r="DQ122" s="913" t="s">
        <v>121</v>
      </c>
      <c r="DR122" s="913"/>
      <c r="DS122" s="913"/>
      <c r="DT122" s="913"/>
      <c r="DU122" s="913"/>
      <c r="DV122" s="914" t="s">
        <v>121</v>
      </c>
      <c r="DW122" s="914"/>
      <c r="DX122" s="914"/>
      <c r="DY122" s="914"/>
      <c r="DZ122" s="915"/>
    </row>
    <row r="123" spans="1:130" s="212" customFormat="1" ht="26.25" customHeight="1" x14ac:dyDescent="0.2">
      <c r="A123" s="1045"/>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121</v>
      </c>
      <c r="AB123" s="946"/>
      <c r="AC123" s="946"/>
      <c r="AD123" s="946"/>
      <c r="AE123" s="947"/>
      <c r="AF123" s="948" t="s">
        <v>121</v>
      </c>
      <c r="AG123" s="946"/>
      <c r="AH123" s="946"/>
      <c r="AI123" s="946"/>
      <c r="AJ123" s="947"/>
      <c r="AK123" s="948" t="s">
        <v>121</v>
      </c>
      <c r="AL123" s="946"/>
      <c r="AM123" s="946"/>
      <c r="AN123" s="946"/>
      <c r="AO123" s="947"/>
      <c r="AP123" s="949" t="s">
        <v>121</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448</v>
      </c>
      <c r="BP123" s="992"/>
      <c r="BQ123" s="1051">
        <v>4369362</v>
      </c>
      <c r="BR123" s="1018"/>
      <c r="BS123" s="1018"/>
      <c r="BT123" s="1018"/>
      <c r="BU123" s="1018"/>
      <c r="BV123" s="1018">
        <v>4203647</v>
      </c>
      <c r="BW123" s="1018"/>
      <c r="BX123" s="1018"/>
      <c r="BY123" s="1018"/>
      <c r="BZ123" s="1018"/>
      <c r="CA123" s="1018">
        <v>3936963</v>
      </c>
      <c r="CB123" s="1018"/>
      <c r="CC123" s="1018"/>
      <c r="CD123" s="1018"/>
      <c r="CE123" s="1018"/>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121</v>
      </c>
      <c r="DH123" s="946"/>
      <c r="DI123" s="946"/>
      <c r="DJ123" s="946"/>
      <c r="DK123" s="947"/>
      <c r="DL123" s="948" t="s">
        <v>121</v>
      </c>
      <c r="DM123" s="946"/>
      <c r="DN123" s="946"/>
      <c r="DO123" s="946"/>
      <c r="DP123" s="947"/>
      <c r="DQ123" s="948" t="s">
        <v>121</v>
      </c>
      <c r="DR123" s="946"/>
      <c r="DS123" s="946"/>
      <c r="DT123" s="946"/>
      <c r="DU123" s="947"/>
      <c r="DV123" s="949" t="s">
        <v>121</v>
      </c>
      <c r="DW123" s="950"/>
      <c r="DX123" s="950"/>
      <c r="DY123" s="950"/>
      <c r="DZ123" s="951"/>
    </row>
    <row r="124" spans="1:130" s="212" customFormat="1" ht="26.25" customHeight="1" thickBot="1" x14ac:dyDescent="0.25">
      <c r="A124" s="1045"/>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121</v>
      </c>
      <c r="AB124" s="946"/>
      <c r="AC124" s="946"/>
      <c r="AD124" s="946"/>
      <c r="AE124" s="947"/>
      <c r="AF124" s="948" t="s">
        <v>121</v>
      </c>
      <c r="AG124" s="946"/>
      <c r="AH124" s="946"/>
      <c r="AI124" s="946"/>
      <c r="AJ124" s="947"/>
      <c r="AK124" s="948" t="s">
        <v>121</v>
      </c>
      <c r="AL124" s="946"/>
      <c r="AM124" s="946"/>
      <c r="AN124" s="946"/>
      <c r="AO124" s="947"/>
      <c r="AP124" s="949" t="s">
        <v>121</v>
      </c>
      <c r="AQ124" s="950"/>
      <c r="AR124" s="950"/>
      <c r="AS124" s="950"/>
      <c r="AT124" s="951"/>
      <c r="AU124" s="1047" t="s">
        <v>449</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121</v>
      </c>
      <c r="BR124" s="1014"/>
      <c r="BS124" s="1014"/>
      <c r="BT124" s="1014"/>
      <c r="BU124" s="1014"/>
      <c r="BV124" s="1014" t="s">
        <v>121</v>
      </c>
      <c r="BW124" s="1014"/>
      <c r="BX124" s="1014"/>
      <c r="BY124" s="1014"/>
      <c r="BZ124" s="1014"/>
      <c r="CA124" s="1014" t="s">
        <v>121</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v>784759</v>
      </c>
      <c r="DH124" s="973"/>
      <c r="DI124" s="973"/>
      <c r="DJ124" s="973"/>
      <c r="DK124" s="974"/>
      <c r="DL124" s="972">
        <v>706537</v>
      </c>
      <c r="DM124" s="973"/>
      <c r="DN124" s="973"/>
      <c r="DO124" s="973"/>
      <c r="DP124" s="974"/>
      <c r="DQ124" s="972" t="s">
        <v>121</v>
      </c>
      <c r="DR124" s="973"/>
      <c r="DS124" s="973"/>
      <c r="DT124" s="973"/>
      <c r="DU124" s="974"/>
      <c r="DV124" s="975" t="s">
        <v>121</v>
      </c>
      <c r="DW124" s="976"/>
      <c r="DX124" s="976"/>
      <c r="DY124" s="976"/>
      <c r="DZ124" s="977"/>
    </row>
    <row r="125" spans="1:130" s="212" customFormat="1" ht="26.25" customHeight="1" x14ac:dyDescent="0.2">
      <c r="A125" s="1045"/>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121</v>
      </c>
      <c r="AB125" s="946"/>
      <c r="AC125" s="946"/>
      <c r="AD125" s="946"/>
      <c r="AE125" s="947"/>
      <c r="AF125" s="948" t="s">
        <v>121</v>
      </c>
      <c r="AG125" s="946"/>
      <c r="AH125" s="946"/>
      <c r="AI125" s="946"/>
      <c r="AJ125" s="947"/>
      <c r="AK125" s="948" t="s">
        <v>121</v>
      </c>
      <c r="AL125" s="946"/>
      <c r="AM125" s="946"/>
      <c r="AN125" s="946"/>
      <c r="AO125" s="947"/>
      <c r="AP125" s="949" t="s">
        <v>121</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121</v>
      </c>
      <c r="DH125" s="918"/>
      <c r="DI125" s="918"/>
      <c r="DJ125" s="918"/>
      <c r="DK125" s="918"/>
      <c r="DL125" s="918" t="s">
        <v>121</v>
      </c>
      <c r="DM125" s="918"/>
      <c r="DN125" s="918"/>
      <c r="DO125" s="918"/>
      <c r="DP125" s="918"/>
      <c r="DQ125" s="918" t="s">
        <v>121</v>
      </c>
      <c r="DR125" s="918"/>
      <c r="DS125" s="918"/>
      <c r="DT125" s="918"/>
      <c r="DU125" s="918"/>
      <c r="DV125" s="919" t="s">
        <v>121</v>
      </c>
      <c r="DW125" s="919"/>
      <c r="DX125" s="919"/>
      <c r="DY125" s="919"/>
      <c r="DZ125" s="920"/>
    </row>
    <row r="126" spans="1:130" s="212" customFormat="1" ht="26.25" customHeight="1" thickBot="1" x14ac:dyDescent="0.25">
      <c r="A126" s="1045"/>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121</v>
      </c>
      <c r="AB126" s="946"/>
      <c r="AC126" s="946"/>
      <c r="AD126" s="946"/>
      <c r="AE126" s="947"/>
      <c r="AF126" s="948" t="s">
        <v>121</v>
      </c>
      <c r="AG126" s="946"/>
      <c r="AH126" s="946"/>
      <c r="AI126" s="946"/>
      <c r="AJ126" s="947"/>
      <c r="AK126" s="948" t="s">
        <v>121</v>
      </c>
      <c r="AL126" s="946"/>
      <c r="AM126" s="946"/>
      <c r="AN126" s="946"/>
      <c r="AO126" s="947"/>
      <c r="AP126" s="949" t="s">
        <v>121</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121</v>
      </c>
      <c r="DH126" s="913"/>
      <c r="DI126" s="913"/>
      <c r="DJ126" s="913"/>
      <c r="DK126" s="913"/>
      <c r="DL126" s="913" t="s">
        <v>121</v>
      </c>
      <c r="DM126" s="913"/>
      <c r="DN126" s="913"/>
      <c r="DO126" s="913"/>
      <c r="DP126" s="913"/>
      <c r="DQ126" s="913" t="s">
        <v>121</v>
      </c>
      <c r="DR126" s="913"/>
      <c r="DS126" s="913"/>
      <c r="DT126" s="913"/>
      <c r="DU126" s="913"/>
      <c r="DV126" s="914" t="s">
        <v>121</v>
      </c>
      <c r="DW126" s="914"/>
      <c r="DX126" s="914"/>
      <c r="DY126" s="914"/>
      <c r="DZ126" s="915"/>
    </row>
    <row r="127" spans="1:130" s="212" customFormat="1" ht="26.25" customHeight="1" x14ac:dyDescent="0.2">
      <c r="A127" s="1046"/>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121</v>
      </c>
      <c r="AB127" s="946"/>
      <c r="AC127" s="946"/>
      <c r="AD127" s="946"/>
      <c r="AE127" s="947"/>
      <c r="AF127" s="948" t="s">
        <v>121</v>
      </c>
      <c r="AG127" s="946"/>
      <c r="AH127" s="946"/>
      <c r="AI127" s="946"/>
      <c r="AJ127" s="947"/>
      <c r="AK127" s="948" t="s">
        <v>121</v>
      </c>
      <c r="AL127" s="946"/>
      <c r="AM127" s="946"/>
      <c r="AN127" s="946"/>
      <c r="AO127" s="947"/>
      <c r="AP127" s="949" t="s">
        <v>121</v>
      </c>
      <c r="AQ127" s="950"/>
      <c r="AR127" s="950"/>
      <c r="AS127" s="950"/>
      <c r="AT127" s="951"/>
      <c r="AU127" s="214"/>
      <c r="AV127" s="214"/>
      <c r="AW127" s="214"/>
      <c r="AX127" s="1019" t="s">
        <v>455</v>
      </c>
      <c r="AY127" s="1020"/>
      <c r="AZ127" s="1020"/>
      <c r="BA127" s="1020"/>
      <c r="BB127" s="1020"/>
      <c r="BC127" s="1020"/>
      <c r="BD127" s="1020"/>
      <c r="BE127" s="1021"/>
      <c r="BF127" s="1022" t="s">
        <v>456</v>
      </c>
      <c r="BG127" s="1020"/>
      <c r="BH127" s="1020"/>
      <c r="BI127" s="1020"/>
      <c r="BJ127" s="1020"/>
      <c r="BK127" s="1020"/>
      <c r="BL127" s="1021"/>
      <c r="BM127" s="1022" t="s">
        <v>457</v>
      </c>
      <c r="BN127" s="1020"/>
      <c r="BO127" s="1020"/>
      <c r="BP127" s="1020"/>
      <c r="BQ127" s="1020"/>
      <c r="BR127" s="1020"/>
      <c r="BS127" s="1021"/>
      <c r="BT127" s="1022" t="s">
        <v>458</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121</v>
      </c>
      <c r="DH127" s="913"/>
      <c r="DI127" s="913"/>
      <c r="DJ127" s="913"/>
      <c r="DK127" s="913"/>
      <c r="DL127" s="913" t="s">
        <v>121</v>
      </c>
      <c r="DM127" s="913"/>
      <c r="DN127" s="913"/>
      <c r="DO127" s="913"/>
      <c r="DP127" s="913"/>
      <c r="DQ127" s="913" t="s">
        <v>121</v>
      </c>
      <c r="DR127" s="913"/>
      <c r="DS127" s="913"/>
      <c r="DT127" s="913"/>
      <c r="DU127" s="913"/>
      <c r="DV127" s="914" t="s">
        <v>121</v>
      </c>
      <c r="DW127" s="914"/>
      <c r="DX127" s="914"/>
      <c r="DY127" s="914"/>
      <c r="DZ127" s="915"/>
    </row>
    <row r="128" spans="1:130" s="212" customFormat="1" ht="26.25" customHeight="1" thickBot="1" x14ac:dyDescent="0.25">
      <c r="A128" s="1029" t="s">
        <v>460</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461</v>
      </c>
      <c r="X128" s="1031"/>
      <c r="Y128" s="1031"/>
      <c r="Z128" s="1032"/>
      <c r="AA128" s="1033" t="s">
        <v>121</v>
      </c>
      <c r="AB128" s="1034"/>
      <c r="AC128" s="1034"/>
      <c r="AD128" s="1034"/>
      <c r="AE128" s="1035"/>
      <c r="AF128" s="1036" t="s">
        <v>121</v>
      </c>
      <c r="AG128" s="1034"/>
      <c r="AH128" s="1034"/>
      <c r="AI128" s="1034"/>
      <c r="AJ128" s="1035"/>
      <c r="AK128" s="1036" t="s">
        <v>121</v>
      </c>
      <c r="AL128" s="1034"/>
      <c r="AM128" s="1034"/>
      <c r="AN128" s="1034"/>
      <c r="AO128" s="1035"/>
      <c r="AP128" s="1037"/>
      <c r="AQ128" s="1038"/>
      <c r="AR128" s="1038"/>
      <c r="AS128" s="1038"/>
      <c r="AT128" s="1039"/>
      <c r="AU128" s="214"/>
      <c r="AV128" s="214"/>
      <c r="AW128" s="214"/>
      <c r="AX128" s="883" t="s">
        <v>462</v>
      </c>
      <c r="AY128" s="884"/>
      <c r="AZ128" s="884"/>
      <c r="BA128" s="884"/>
      <c r="BB128" s="884"/>
      <c r="BC128" s="884"/>
      <c r="BD128" s="884"/>
      <c r="BE128" s="885"/>
      <c r="BF128" s="1040" t="s">
        <v>121</v>
      </c>
      <c r="BG128" s="1041"/>
      <c r="BH128" s="1041"/>
      <c r="BI128" s="1041"/>
      <c r="BJ128" s="1041"/>
      <c r="BK128" s="1041"/>
      <c r="BL128" s="1042"/>
      <c r="BM128" s="1040">
        <v>15</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463</v>
      </c>
      <c r="CQ128" s="713"/>
      <c r="CR128" s="713"/>
      <c r="CS128" s="713"/>
      <c r="CT128" s="713"/>
      <c r="CU128" s="713"/>
      <c r="CV128" s="713"/>
      <c r="CW128" s="713"/>
      <c r="CX128" s="713"/>
      <c r="CY128" s="713"/>
      <c r="CZ128" s="713"/>
      <c r="DA128" s="713"/>
      <c r="DB128" s="713"/>
      <c r="DC128" s="713"/>
      <c r="DD128" s="713"/>
      <c r="DE128" s="713"/>
      <c r="DF128" s="1024"/>
      <c r="DG128" s="1025" t="s">
        <v>121</v>
      </c>
      <c r="DH128" s="1026"/>
      <c r="DI128" s="1026"/>
      <c r="DJ128" s="1026"/>
      <c r="DK128" s="1026"/>
      <c r="DL128" s="1026" t="s">
        <v>121</v>
      </c>
      <c r="DM128" s="1026"/>
      <c r="DN128" s="1026"/>
      <c r="DO128" s="1026"/>
      <c r="DP128" s="1026"/>
      <c r="DQ128" s="1026" t="s">
        <v>121</v>
      </c>
      <c r="DR128" s="1026"/>
      <c r="DS128" s="1026"/>
      <c r="DT128" s="1026"/>
      <c r="DU128" s="1026"/>
      <c r="DV128" s="1027" t="s">
        <v>121</v>
      </c>
      <c r="DW128" s="1027"/>
      <c r="DX128" s="1027"/>
      <c r="DY128" s="1027"/>
      <c r="DZ128" s="1028"/>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1839948</v>
      </c>
      <c r="AB129" s="946"/>
      <c r="AC129" s="946"/>
      <c r="AD129" s="946"/>
      <c r="AE129" s="947"/>
      <c r="AF129" s="948">
        <v>1877549</v>
      </c>
      <c r="AG129" s="946"/>
      <c r="AH129" s="946"/>
      <c r="AI129" s="946"/>
      <c r="AJ129" s="947"/>
      <c r="AK129" s="948">
        <v>1924274</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121</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294172</v>
      </c>
      <c r="AB130" s="946"/>
      <c r="AC130" s="946"/>
      <c r="AD130" s="946"/>
      <c r="AE130" s="947"/>
      <c r="AF130" s="948">
        <v>308538</v>
      </c>
      <c r="AG130" s="946"/>
      <c r="AH130" s="946"/>
      <c r="AI130" s="946"/>
      <c r="AJ130" s="947"/>
      <c r="AK130" s="948">
        <v>316368</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11.5</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1545776</v>
      </c>
      <c r="AB131" s="973"/>
      <c r="AC131" s="973"/>
      <c r="AD131" s="973"/>
      <c r="AE131" s="974"/>
      <c r="AF131" s="972">
        <v>1569011</v>
      </c>
      <c r="AG131" s="973"/>
      <c r="AH131" s="973"/>
      <c r="AI131" s="973"/>
      <c r="AJ131" s="974"/>
      <c r="AK131" s="972">
        <v>1607906</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4"/>
      <c r="BF131" s="1071" t="s">
        <v>121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11.494744389999999</v>
      </c>
      <c r="AB132" s="1084"/>
      <c r="AC132" s="1084"/>
      <c r="AD132" s="1084"/>
      <c r="AE132" s="1085"/>
      <c r="AF132" s="1086">
        <v>13.488688099999999</v>
      </c>
      <c r="AG132" s="1084"/>
      <c r="AH132" s="1084"/>
      <c r="AI132" s="1084"/>
      <c r="AJ132" s="1085"/>
      <c r="AK132" s="1086">
        <v>9.8060458760000007</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10.9</v>
      </c>
      <c r="AB133" s="1067"/>
      <c r="AC133" s="1067"/>
      <c r="AD133" s="1067"/>
      <c r="AE133" s="1068"/>
      <c r="AF133" s="1066">
        <v>11.9</v>
      </c>
      <c r="AG133" s="1067"/>
      <c r="AH133" s="1067"/>
      <c r="AI133" s="1067"/>
      <c r="AJ133" s="1068"/>
      <c r="AK133" s="1066">
        <v>11.5</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evHGQBO8ROin57k3ui/oITVtJ/OzLc4C0zlWiQdde6hoJv898RtjRUllId6V6ipHUkVaz8+vhwubXaTQhNP22Q==" saltValue="fGFneHqZPmQKsVvS9CxMS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VCyqzkwFn7c7juGKr0FnI+zwz2XautIr4CnV9SG0W+TyXQJGZgaV2Oa9JJz4BqtzK61ftL7pLg/PwRhbY00hqA==" saltValue="YbXmqH2ab1btyw5kFwMM3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CKc4/oRM74cBst/NgL9KMvUqytwXbIBlofsEUTV7f+WtC6SXK/WravC5mr/yukMW1jxNHC9J79uHw+ESaYzQA==" saltValue="n26OxvemXULdE5IlGMjXx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717642</v>
      </c>
      <c r="AP9" s="262">
        <v>240819</v>
      </c>
      <c r="AQ9" s="263">
        <v>263788</v>
      </c>
      <c r="AR9" s="264">
        <v>-8.6999999999999993</v>
      </c>
    </row>
    <row r="10" spans="1:46" ht="13.5" customHeight="1" x14ac:dyDescent="0.2">
      <c r="A10" s="247"/>
      <c r="AK10" s="1103" t="s">
        <v>483</v>
      </c>
      <c r="AL10" s="1104"/>
      <c r="AM10" s="1104"/>
      <c r="AN10" s="1105"/>
      <c r="AO10" s="265">
        <v>79793</v>
      </c>
      <c r="AP10" s="265">
        <v>26776</v>
      </c>
      <c r="AQ10" s="266">
        <v>39680</v>
      </c>
      <c r="AR10" s="267">
        <v>-32.5</v>
      </c>
    </row>
    <row r="11" spans="1:46" ht="13.5" customHeight="1" x14ac:dyDescent="0.2">
      <c r="A11" s="247"/>
      <c r="AK11" s="1103" t="s">
        <v>484</v>
      </c>
      <c r="AL11" s="1104"/>
      <c r="AM11" s="1104"/>
      <c r="AN11" s="1105"/>
      <c r="AO11" s="265" t="s">
        <v>485</v>
      </c>
      <c r="AP11" s="265" t="s">
        <v>485</v>
      </c>
      <c r="AQ11" s="266">
        <v>4557</v>
      </c>
      <c r="AR11" s="267" t="s">
        <v>485</v>
      </c>
    </row>
    <row r="12" spans="1:46" ht="13.5" customHeight="1" x14ac:dyDescent="0.2">
      <c r="A12" s="247"/>
      <c r="AK12" s="1103" t="s">
        <v>486</v>
      </c>
      <c r="AL12" s="1104"/>
      <c r="AM12" s="1104"/>
      <c r="AN12" s="1105"/>
      <c r="AO12" s="265" t="s">
        <v>485</v>
      </c>
      <c r="AP12" s="265" t="s">
        <v>485</v>
      </c>
      <c r="AQ12" s="266" t="s">
        <v>485</v>
      </c>
      <c r="AR12" s="267" t="s">
        <v>485</v>
      </c>
    </row>
    <row r="13" spans="1:46" ht="13.5" customHeight="1" x14ac:dyDescent="0.2">
      <c r="A13" s="247"/>
      <c r="AK13" s="1103" t="s">
        <v>487</v>
      </c>
      <c r="AL13" s="1104"/>
      <c r="AM13" s="1104"/>
      <c r="AN13" s="1105"/>
      <c r="AO13" s="265">
        <v>30857</v>
      </c>
      <c r="AP13" s="265">
        <v>10355</v>
      </c>
      <c r="AQ13" s="266">
        <v>12917</v>
      </c>
      <c r="AR13" s="267">
        <v>-19.8</v>
      </c>
    </row>
    <row r="14" spans="1:46" ht="13.5" customHeight="1" x14ac:dyDescent="0.2">
      <c r="A14" s="247"/>
      <c r="AK14" s="1103" t="s">
        <v>488</v>
      </c>
      <c r="AL14" s="1104"/>
      <c r="AM14" s="1104"/>
      <c r="AN14" s="1105"/>
      <c r="AO14" s="265" t="s">
        <v>485</v>
      </c>
      <c r="AP14" s="265" t="s">
        <v>485</v>
      </c>
      <c r="AQ14" s="266">
        <v>4746</v>
      </c>
      <c r="AR14" s="267" t="s">
        <v>485</v>
      </c>
    </row>
    <row r="15" spans="1:46" ht="13.5" customHeight="1" x14ac:dyDescent="0.2">
      <c r="A15" s="247"/>
      <c r="AK15" s="1106" t="s">
        <v>489</v>
      </c>
      <c r="AL15" s="1107"/>
      <c r="AM15" s="1107"/>
      <c r="AN15" s="1108"/>
      <c r="AO15" s="265">
        <v>-46344</v>
      </c>
      <c r="AP15" s="265">
        <v>-15552</v>
      </c>
      <c r="AQ15" s="266">
        <v>-12765</v>
      </c>
      <c r="AR15" s="267">
        <v>21.8</v>
      </c>
    </row>
    <row r="16" spans="1:46" ht="13.2" x14ac:dyDescent="0.2">
      <c r="A16" s="247"/>
      <c r="AK16" s="1106" t="s">
        <v>177</v>
      </c>
      <c r="AL16" s="1107"/>
      <c r="AM16" s="1107"/>
      <c r="AN16" s="1108"/>
      <c r="AO16" s="265">
        <v>781948</v>
      </c>
      <c r="AP16" s="265">
        <v>262399</v>
      </c>
      <c r="AQ16" s="266">
        <v>312922</v>
      </c>
      <c r="AR16" s="267">
        <v>-16.100000000000001</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18.46</v>
      </c>
      <c r="AP21" s="278">
        <v>24.75</v>
      </c>
      <c r="AQ21" s="279">
        <v>-6.29</v>
      </c>
      <c r="AS21" s="280"/>
      <c r="AT21" s="276"/>
    </row>
    <row r="22" spans="1:46" s="248" customFormat="1" ht="13.2" x14ac:dyDescent="0.2">
      <c r="A22" s="276"/>
      <c r="AK22" s="1109" t="s">
        <v>495</v>
      </c>
      <c r="AL22" s="1110"/>
      <c r="AM22" s="1110"/>
      <c r="AN22" s="1111"/>
      <c r="AO22" s="281">
        <v>100.1</v>
      </c>
      <c r="AP22" s="282">
        <v>95.6</v>
      </c>
      <c r="AQ22" s="283">
        <v>4.5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400258</v>
      </c>
      <c r="AP32" s="291">
        <v>134315</v>
      </c>
      <c r="AQ32" s="292">
        <v>170896</v>
      </c>
      <c r="AR32" s="293">
        <v>-21.4</v>
      </c>
    </row>
    <row r="33" spans="1:46" ht="13.5" customHeight="1" x14ac:dyDescent="0.2">
      <c r="A33" s="247"/>
      <c r="AK33" s="1117" t="s">
        <v>500</v>
      </c>
      <c r="AL33" s="1118"/>
      <c r="AM33" s="1118"/>
      <c r="AN33" s="1119"/>
      <c r="AO33" s="291" t="s">
        <v>485</v>
      </c>
      <c r="AP33" s="291" t="s">
        <v>485</v>
      </c>
      <c r="AQ33" s="292" t="s">
        <v>485</v>
      </c>
      <c r="AR33" s="293" t="s">
        <v>485</v>
      </c>
    </row>
    <row r="34" spans="1:46" ht="27" customHeight="1" x14ac:dyDescent="0.2">
      <c r="A34" s="247"/>
      <c r="AK34" s="1117" t="s">
        <v>501</v>
      </c>
      <c r="AL34" s="1118"/>
      <c r="AM34" s="1118"/>
      <c r="AN34" s="1119"/>
      <c r="AO34" s="291" t="s">
        <v>485</v>
      </c>
      <c r="AP34" s="291" t="s">
        <v>485</v>
      </c>
      <c r="AQ34" s="292">
        <v>5</v>
      </c>
      <c r="AR34" s="293" t="s">
        <v>485</v>
      </c>
    </row>
    <row r="35" spans="1:46" ht="27" customHeight="1" x14ac:dyDescent="0.2">
      <c r="A35" s="247"/>
      <c r="AK35" s="1117" t="s">
        <v>502</v>
      </c>
      <c r="AL35" s="1118"/>
      <c r="AM35" s="1118"/>
      <c r="AN35" s="1119"/>
      <c r="AO35" s="291">
        <v>48934</v>
      </c>
      <c r="AP35" s="291">
        <v>16421</v>
      </c>
      <c r="AQ35" s="292">
        <v>33138</v>
      </c>
      <c r="AR35" s="293">
        <v>-50.4</v>
      </c>
    </row>
    <row r="36" spans="1:46" ht="27" customHeight="1" x14ac:dyDescent="0.2">
      <c r="A36" s="247"/>
      <c r="AK36" s="1117" t="s">
        <v>503</v>
      </c>
      <c r="AL36" s="1118"/>
      <c r="AM36" s="1118"/>
      <c r="AN36" s="1119"/>
      <c r="AO36" s="291">
        <v>24848</v>
      </c>
      <c r="AP36" s="291">
        <v>8338</v>
      </c>
      <c r="AQ36" s="292">
        <v>2943</v>
      </c>
      <c r="AR36" s="293">
        <v>183.3</v>
      </c>
    </row>
    <row r="37" spans="1:46" ht="13.5" customHeight="1" x14ac:dyDescent="0.2">
      <c r="A37" s="247"/>
      <c r="AK37" s="1117" t="s">
        <v>504</v>
      </c>
      <c r="AL37" s="1118"/>
      <c r="AM37" s="1118"/>
      <c r="AN37" s="1119"/>
      <c r="AO37" s="291" t="s">
        <v>485</v>
      </c>
      <c r="AP37" s="291" t="s">
        <v>485</v>
      </c>
      <c r="AQ37" s="292">
        <v>1487</v>
      </c>
      <c r="AR37" s="293" t="s">
        <v>485</v>
      </c>
    </row>
    <row r="38" spans="1:46" ht="27" customHeight="1" x14ac:dyDescent="0.2">
      <c r="A38" s="247"/>
      <c r="AK38" s="1120" t="s">
        <v>505</v>
      </c>
      <c r="AL38" s="1121"/>
      <c r="AM38" s="1121"/>
      <c r="AN38" s="1122"/>
      <c r="AO38" s="294" t="s">
        <v>485</v>
      </c>
      <c r="AP38" s="294" t="s">
        <v>485</v>
      </c>
      <c r="AQ38" s="295">
        <v>60</v>
      </c>
      <c r="AR38" s="283" t="s">
        <v>485</v>
      </c>
      <c r="AS38" s="290"/>
    </row>
    <row r="39" spans="1:46" ht="13.2" x14ac:dyDescent="0.2">
      <c r="A39" s="247"/>
      <c r="AK39" s="1120" t="s">
        <v>506</v>
      </c>
      <c r="AL39" s="1121"/>
      <c r="AM39" s="1121"/>
      <c r="AN39" s="1122"/>
      <c r="AO39" s="291" t="s">
        <v>485</v>
      </c>
      <c r="AP39" s="291" t="s">
        <v>485</v>
      </c>
      <c r="AQ39" s="292">
        <v>-8408</v>
      </c>
      <c r="AR39" s="293" t="s">
        <v>485</v>
      </c>
      <c r="AS39" s="290"/>
    </row>
    <row r="40" spans="1:46" ht="27" customHeight="1" x14ac:dyDescent="0.2">
      <c r="A40" s="247"/>
      <c r="AK40" s="1117" t="s">
        <v>507</v>
      </c>
      <c r="AL40" s="1118"/>
      <c r="AM40" s="1118"/>
      <c r="AN40" s="1119"/>
      <c r="AO40" s="291">
        <v>-316368</v>
      </c>
      <c r="AP40" s="291">
        <v>-106164</v>
      </c>
      <c r="AQ40" s="292">
        <v>-141122</v>
      </c>
      <c r="AR40" s="293">
        <v>-24.8</v>
      </c>
      <c r="AS40" s="290"/>
    </row>
    <row r="41" spans="1:46" ht="13.2" x14ac:dyDescent="0.2">
      <c r="A41" s="247"/>
      <c r="AK41" s="1123" t="s">
        <v>287</v>
      </c>
      <c r="AL41" s="1124"/>
      <c r="AM41" s="1124"/>
      <c r="AN41" s="1125"/>
      <c r="AO41" s="291">
        <v>157672</v>
      </c>
      <c r="AP41" s="291">
        <v>52910</v>
      </c>
      <c r="AQ41" s="292">
        <v>59000</v>
      </c>
      <c r="AR41" s="293">
        <v>-10.3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567075</v>
      </c>
      <c r="AN51" s="313">
        <v>177100</v>
      </c>
      <c r="AO51" s="314">
        <v>28.2</v>
      </c>
      <c r="AP51" s="315">
        <v>301035</v>
      </c>
      <c r="AQ51" s="316">
        <v>12.2</v>
      </c>
      <c r="AR51" s="317">
        <v>16</v>
      </c>
    </row>
    <row r="52" spans="1:44" ht="13.2" x14ac:dyDescent="0.2">
      <c r="A52" s="247"/>
      <c r="AK52" s="318"/>
      <c r="AL52" s="319" t="s">
        <v>517</v>
      </c>
      <c r="AM52" s="320">
        <v>542536</v>
      </c>
      <c r="AN52" s="321">
        <v>169437</v>
      </c>
      <c r="AO52" s="322">
        <v>48.4</v>
      </c>
      <c r="AP52" s="323">
        <v>154376</v>
      </c>
      <c r="AQ52" s="324">
        <v>29.1</v>
      </c>
      <c r="AR52" s="325">
        <v>19.3</v>
      </c>
    </row>
    <row r="53" spans="1:44" ht="13.2" x14ac:dyDescent="0.2">
      <c r="A53" s="247"/>
      <c r="AK53" s="303" t="s">
        <v>518</v>
      </c>
      <c r="AL53" s="304"/>
      <c r="AM53" s="312">
        <v>133752</v>
      </c>
      <c r="AN53" s="313">
        <v>42610</v>
      </c>
      <c r="AO53" s="314">
        <v>-75.900000000000006</v>
      </c>
      <c r="AP53" s="315">
        <v>277467</v>
      </c>
      <c r="AQ53" s="316">
        <v>-7.8</v>
      </c>
      <c r="AR53" s="317">
        <v>-68.099999999999994</v>
      </c>
    </row>
    <row r="54" spans="1:44" ht="13.2" x14ac:dyDescent="0.2">
      <c r="A54" s="247"/>
      <c r="AK54" s="318"/>
      <c r="AL54" s="319" t="s">
        <v>517</v>
      </c>
      <c r="AM54" s="320">
        <v>131512</v>
      </c>
      <c r="AN54" s="321">
        <v>41896</v>
      </c>
      <c r="AO54" s="322">
        <v>-75.3</v>
      </c>
      <c r="AP54" s="323">
        <v>128378</v>
      </c>
      <c r="AQ54" s="324">
        <v>-16.8</v>
      </c>
      <c r="AR54" s="325">
        <v>-58.5</v>
      </c>
    </row>
    <row r="55" spans="1:44" ht="13.2" x14ac:dyDescent="0.2">
      <c r="A55" s="247"/>
      <c r="AK55" s="303" t="s">
        <v>519</v>
      </c>
      <c r="AL55" s="304"/>
      <c r="AM55" s="312">
        <v>52925</v>
      </c>
      <c r="AN55" s="313">
        <v>17223</v>
      </c>
      <c r="AO55" s="314">
        <v>-59.6</v>
      </c>
      <c r="AP55" s="315">
        <v>282256</v>
      </c>
      <c r="AQ55" s="316">
        <v>1.7</v>
      </c>
      <c r="AR55" s="317">
        <v>-61.3</v>
      </c>
    </row>
    <row r="56" spans="1:44" ht="13.2" x14ac:dyDescent="0.2">
      <c r="A56" s="247"/>
      <c r="AK56" s="318"/>
      <c r="AL56" s="319" t="s">
        <v>517</v>
      </c>
      <c r="AM56" s="320">
        <v>34895</v>
      </c>
      <c r="AN56" s="321">
        <v>11355</v>
      </c>
      <c r="AO56" s="322">
        <v>-72.900000000000006</v>
      </c>
      <c r="AP56" s="323">
        <v>145453</v>
      </c>
      <c r="AQ56" s="324">
        <v>13.3</v>
      </c>
      <c r="AR56" s="325">
        <v>-86.2</v>
      </c>
    </row>
    <row r="57" spans="1:44" ht="13.2" x14ac:dyDescent="0.2">
      <c r="A57" s="247"/>
      <c r="AK57" s="303" t="s">
        <v>520</v>
      </c>
      <c r="AL57" s="304"/>
      <c r="AM57" s="312">
        <v>19041</v>
      </c>
      <c r="AN57" s="313">
        <v>6243</v>
      </c>
      <c r="AO57" s="314">
        <v>-63.8</v>
      </c>
      <c r="AP57" s="315">
        <v>295341</v>
      </c>
      <c r="AQ57" s="316">
        <v>4.5999999999999996</v>
      </c>
      <c r="AR57" s="317">
        <v>-68.400000000000006</v>
      </c>
    </row>
    <row r="58" spans="1:44" ht="13.2" x14ac:dyDescent="0.2">
      <c r="A58" s="247"/>
      <c r="AK58" s="318"/>
      <c r="AL58" s="319" t="s">
        <v>517</v>
      </c>
      <c r="AM58" s="320">
        <v>12628</v>
      </c>
      <c r="AN58" s="321">
        <v>4140</v>
      </c>
      <c r="AO58" s="322">
        <v>-63.5</v>
      </c>
      <c r="AP58" s="323">
        <v>137402</v>
      </c>
      <c r="AQ58" s="324">
        <v>-5.5</v>
      </c>
      <c r="AR58" s="325">
        <v>-58</v>
      </c>
    </row>
    <row r="59" spans="1:44" ht="13.2" x14ac:dyDescent="0.2">
      <c r="A59" s="247"/>
      <c r="AK59" s="303" t="s">
        <v>521</v>
      </c>
      <c r="AL59" s="304"/>
      <c r="AM59" s="312">
        <v>83890</v>
      </c>
      <c r="AN59" s="313">
        <v>28151</v>
      </c>
      <c r="AO59" s="314">
        <v>350.9</v>
      </c>
      <c r="AP59" s="315">
        <v>292845</v>
      </c>
      <c r="AQ59" s="316">
        <v>-0.8</v>
      </c>
      <c r="AR59" s="317">
        <v>351.7</v>
      </c>
    </row>
    <row r="60" spans="1:44" ht="13.2" x14ac:dyDescent="0.2">
      <c r="A60" s="247"/>
      <c r="AK60" s="318"/>
      <c r="AL60" s="319" t="s">
        <v>517</v>
      </c>
      <c r="AM60" s="320">
        <v>59222</v>
      </c>
      <c r="AN60" s="321">
        <v>19873</v>
      </c>
      <c r="AO60" s="322">
        <v>380</v>
      </c>
      <c r="AP60" s="323">
        <v>143187</v>
      </c>
      <c r="AQ60" s="324">
        <v>4.2</v>
      </c>
      <c r="AR60" s="325">
        <v>375.8</v>
      </c>
    </row>
    <row r="61" spans="1:44" ht="13.2" x14ac:dyDescent="0.2">
      <c r="A61" s="247"/>
      <c r="AK61" s="303" t="s">
        <v>522</v>
      </c>
      <c r="AL61" s="326"/>
      <c r="AM61" s="312">
        <v>171337</v>
      </c>
      <c r="AN61" s="313">
        <v>54265</v>
      </c>
      <c r="AO61" s="314">
        <v>36</v>
      </c>
      <c r="AP61" s="315">
        <v>289789</v>
      </c>
      <c r="AQ61" s="327">
        <v>2</v>
      </c>
      <c r="AR61" s="317">
        <v>34</v>
      </c>
    </row>
    <row r="62" spans="1:44" ht="13.2" x14ac:dyDescent="0.2">
      <c r="A62" s="247"/>
      <c r="AK62" s="318"/>
      <c r="AL62" s="319" t="s">
        <v>517</v>
      </c>
      <c r="AM62" s="320">
        <v>156159</v>
      </c>
      <c r="AN62" s="321">
        <v>49340</v>
      </c>
      <c r="AO62" s="322">
        <v>43.3</v>
      </c>
      <c r="AP62" s="323">
        <v>141759</v>
      </c>
      <c r="AQ62" s="324">
        <v>4.9000000000000004</v>
      </c>
      <c r="AR62" s="325">
        <v>38.4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r527/Z5UvbGXSQJGIcUjsYaCQ89Cs0r7XGw+QqBqLekRDnD+EgyowQc5kzO32t32XtFlcrHG519NuazyDdh8Kg==" saltValue="c6ELlag4qDzpVbqz3YL1q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lyyhgkQpySBK+augerAoy236jGhgBbEdaEISSXVivmwb6VDBiogwyLYjrSeevGTU63T8JalrEOgopyL/ejjvcQ==" saltValue="8DAhRtZ+vaIhSbq5i+5Ve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ITT+/N2eti/G5CKq13RrMYPfmA/fliAmJzm87Cu6O6j0y6uXAkRZdRQ95xn670djrDwrVdwbArKN3FgeB/iq6Q==" saltValue="A6kqYSagoSucEgh65jp+z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O44" sqref="O44"/>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44.85</v>
      </c>
      <c r="G47" s="12">
        <v>43.99</v>
      </c>
      <c r="H47" s="12">
        <v>44.59</v>
      </c>
      <c r="I47" s="12">
        <v>39.49</v>
      </c>
      <c r="J47" s="13">
        <v>31.1</v>
      </c>
    </row>
    <row r="48" spans="2:10" ht="57.75" customHeight="1" x14ac:dyDescent="0.2">
      <c r="B48" s="14"/>
      <c r="C48" s="1128" t="s">
        <v>4</v>
      </c>
      <c r="D48" s="1128"/>
      <c r="E48" s="1129"/>
      <c r="F48" s="15">
        <v>6.26</v>
      </c>
      <c r="G48" s="16">
        <v>5.56</v>
      </c>
      <c r="H48" s="16">
        <v>5.05</v>
      </c>
      <c r="I48" s="16">
        <v>4.3</v>
      </c>
      <c r="J48" s="17">
        <v>4.95</v>
      </c>
    </row>
    <row r="49" spans="2:10" ht="57.75" customHeight="1" thickBot="1" x14ac:dyDescent="0.25">
      <c r="B49" s="18"/>
      <c r="C49" s="1130" t="s">
        <v>5</v>
      </c>
      <c r="D49" s="1130"/>
      <c r="E49" s="1131"/>
      <c r="F49" s="19" t="s">
        <v>529</v>
      </c>
      <c r="G49" s="20">
        <v>2.69</v>
      </c>
      <c r="H49" s="20" t="s">
        <v>530</v>
      </c>
      <c r="I49" s="20" t="s">
        <v>531</v>
      </c>
      <c r="J49" s="21" t="s">
        <v>532</v>
      </c>
    </row>
    <row r="50" spans="2:10" ht="13.2" x14ac:dyDescent="0.2"/>
  </sheetData>
  <sheetProtection algorithmName="SHA-512" hashValue="fTa3UEcuKpvaZmc7EZB8QSMxmdGoQ8GlRkYcO9/1cZQsQlnsGyAL6bjhk/TMCL4UePa/d5rG8dINXVCPuswhFg==" saltValue="uu4imv/ofwEvZwiQl4L4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芦沢　卓也</cp:lastModifiedBy>
  <cp:lastPrinted>2026-03-10T06:37:36Z</cp:lastPrinted>
  <dcterms:created xsi:type="dcterms:W3CDTF">2026-02-23T04:57:26Z</dcterms:created>
  <dcterms:modified xsi:type="dcterms:W3CDTF">2026-03-16T06:56:52Z</dcterms:modified>
  <cp:category/>
</cp:coreProperties>
</file>